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C:\Users\Mig\Desktop\"/>
    </mc:Choice>
  </mc:AlternateContent>
  <xr:revisionPtr revIDLastSave="0" documentId="8_{481848E3-2282-4AB8-AC70-450C739DEAD6}" xr6:coauthVersionLast="45" xr6:coauthVersionMax="45" xr10:uidLastSave="{00000000-0000-0000-0000-000000000000}"/>
  <workbookProtection workbookAlgorithmName="SHA-512" workbookHashValue="1tXxie3N1ugmZbqFFg1A9wROu+Dozd3jVMTg6wzbXWR555nfniJkgvdB05UK+EwL2/nhebs6IeqHDnQO879rvw==" workbookSaltValue="EBjntBw8fKE6U/4GICdZeQ==" workbookSpinCount="100000" lockStructure="1"/>
  <bookViews>
    <workbookView xWindow="-120" yWindow="-120" windowWidth="29040" windowHeight="15840" xr2:uid="{22BEEA25-25BA-4C33-A69E-3E4F9C6C98EC}"/>
  </bookViews>
  <sheets>
    <sheet name="Formulario" sheetId="1" r:id="rId1"/>
    <sheet name="BD" sheetId="4" state="hidden" r:id="rId2"/>
  </sheets>
  <definedNames>
    <definedName name="LISTA">Formulario!$B$22:$B$31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1" l="1"/>
  <c r="N30" i="1"/>
  <c r="N29" i="1"/>
  <c r="N28" i="1"/>
  <c r="N27" i="1"/>
  <c r="N26" i="1"/>
  <c r="N25" i="1"/>
  <c r="N24" i="1"/>
  <c r="N23" i="1"/>
  <c r="N22" i="1"/>
  <c r="N32" i="1" s="1"/>
  <c r="Q32" i="1" l="1"/>
  <c r="M32" i="1"/>
  <c r="L32" i="1"/>
  <c r="A28" i="4" l="1"/>
  <c r="A29" i="4"/>
  <c r="A30" i="4"/>
  <c r="A31" i="4"/>
  <c r="A32" i="4"/>
  <c r="A33" i="4"/>
  <c r="A34" i="4"/>
  <c r="A35" i="4"/>
  <c r="A36" i="4"/>
  <c r="A27" i="4"/>
  <c r="A25" i="4" l="1"/>
  <c r="A3" i="4"/>
  <c r="S31" i="1"/>
  <c r="S30" i="1"/>
  <c r="S29" i="1"/>
  <c r="S28" i="1"/>
  <c r="S27" i="1"/>
  <c r="S26" i="1"/>
  <c r="S25" i="1"/>
  <c r="S24" i="1"/>
  <c r="S23" i="1"/>
  <c r="S22" i="1"/>
  <c r="S32" i="1" l="1"/>
  <c r="A10" i="4"/>
  <c r="D7" i="1" s="1"/>
  <c r="D13" i="4"/>
  <c r="S7" i="1" s="1"/>
  <c r="A7" i="4"/>
  <c r="D5" i="1" s="1"/>
  <c r="D10" i="4"/>
  <c r="S5" i="1" s="1"/>
  <c r="A19" i="4"/>
  <c r="A21" i="4" s="1"/>
  <c r="D19" i="4"/>
  <c r="F13" i="4"/>
  <c r="N11" i="1" s="1"/>
  <c r="A13" i="4"/>
  <c r="D11" i="1" s="1"/>
  <c r="D16" i="4"/>
  <c r="F10" i="4"/>
  <c r="L11" i="1" s="1"/>
  <c r="A22" i="4"/>
  <c r="S9" i="1" l="1"/>
  <c r="O32" i="1" s="1"/>
  <c r="S11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</author>
  </authors>
  <commentList>
    <comment ref="D3" authorId="0" shapeId="0" xr:uid="{4CD22FE3-65C1-438A-956E-5837004E09A1}">
      <text>
        <r>
          <rPr>
            <b/>
            <sz val="11"/>
            <color indexed="81"/>
            <rFont val="Tahoma"/>
            <family val="2"/>
          </rPr>
          <t xml:space="preserve">
Deverá introduzir o número da operação tal como consta no Termo de Aceitação (ex: MAR-01.04.02-FEAMP-9999 )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N13" authorId="0" shapeId="0" xr:uid="{9B5A2A0F-3E6F-4594-88E0-C69AE203CA8D}">
      <text>
        <r>
          <rPr>
            <b/>
            <sz val="11"/>
            <color indexed="81"/>
            <rFont val="Tahoma"/>
            <family val="2"/>
          </rPr>
          <t xml:space="preserve">
Deverá introduzir a data ou caso se trate do primeiro pedido de adiantamento contra fatura que apresenta para o projeto deve escrever não aplicável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<sst xmlns="http://schemas.openxmlformats.org/spreadsheetml/2006/main" count="4310" uniqueCount="2779">
  <si>
    <t>Solicitação de pedido de pagamento a título de adiantamento contra fatura</t>
  </si>
  <si>
    <t>NIFAP</t>
  </si>
  <si>
    <t xml:space="preserve"> </t>
  </si>
  <si>
    <r>
      <t xml:space="preserve">1 - Registo dos documentos de despesa * </t>
    </r>
    <r>
      <rPr>
        <b/>
        <i/>
        <sz val="14"/>
        <color theme="1" tint="0.34998626667073579"/>
        <rFont val="Calibri"/>
        <family val="2"/>
        <scheme val="minor"/>
      </rPr>
      <t>(todos os campos são de prenchimento obrigatório)</t>
    </r>
  </si>
  <si>
    <t>Nº  de ordem</t>
  </si>
  <si>
    <t>Rúbrica do investimento</t>
  </si>
  <si>
    <t>Nº Fatura</t>
  </si>
  <si>
    <t>Data</t>
  </si>
  <si>
    <t>NIF Fornecedor</t>
  </si>
  <si>
    <t>Montante com IVA (euros)</t>
  </si>
  <si>
    <t>Montante elegível afeto à operação 
(euros)</t>
  </si>
  <si>
    <t>Montante do adiantamento solicitado
(euros)</t>
  </si>
  <si>
    <t>Descrição do trabalho ou item fornecido</t>
  </si>
  <si>
    <t>Nome do(s) ficheiro(s) anexo(s) (em pdf com as faturas carimbadas e os documentos solicitados no ponto 3)</t>
  </si>
  <si>
    <t>Validação OI (**)</t>
  </si>
  <si>
    <t>Montante elegível apurado
(euros)</t>
  </si>
  <si>
    <t>Montante do adiantamento apurado
(euros)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</si>
  <si>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</si>
  <si>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</si>
  <si>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</si>
  <si>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</si>
  <si>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</si>
  <si>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</si>
  <si>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</si>
  <si>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</si>
  <si>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</si>
  <si>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</si>
  <si>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>(12)</t>
  </si>
  <si>
    <t>(13)</t>
  </si>
  <si>
    <t>2 - Documentos apresentados</t>
  </si>
  <si>
    <t>Data de validade</t>
  </si>
  <si>
    <t>VALIDAÇÃO TÉCNICA (**)</t>
  </si>
  <si>
    <t>b) Apresentação de Declaração da Autoridade Tributária, comprovativa da situação regularizada do beneficiário perante aquela entidade ou comprovativo de que deu consentimento para a consulta nas declarações eletrónicas.</t>
  </si>
  <si>
    <t>* Deve juntar pdf com a licença</t>
  </si>
  <si>
    <t>* Deve juntar pdf com  o contrato e com a publicitação no portal base gov</t>
  </si>
  <si>
    <t>e) Caso exista condicionante formulada no termo de aceitação quanto a qualquer licença ou autorização prévia relacionada com a fatura, deve a mesma ser anexa à solicitação do pedido de adiantamento.</t>
  </si>
  <si>
    <t>* Deve juntar pdf com a evidência em causa</t>
  </si>
  <si>
    <t>* Campos de preenchimento obrigatório</t>
  </si>
  <si>
    <t>** A preencher pelos serviços</t>
  </si>
  <si>
    <t>3 - A concessão de adiantamento contra fatura no âmbito de uma operação aprovada no âmbito do PO Mar 2020 rege-se pelas seguintes regras:</t>
  </si>
  <si>
    <t>4 - Aos adiantamentos concedidos ao abrigo do ponto anterior são aplicáveis as seguintes regras para a respetiva regularização:</t>
  </si>
  <si>
    <t>Sim</t>
  </si>
  <si>
    <t>Não</t>
  </si>
  <si>
    <t>a) Pode ser efetuado um pedido de adiantamento contra fatura desde que a soma dos adiantamentos já realizados e não justificados com despesa submetida e validada não ultrapasse os 50% da despesa pública aprovada na operação;</t>
  </si>
  <si>
    <t>b) A solicitação de adiantamento contra fatura pode repetir-se no número máximo de 10 pedidos de pagamentos;</t>
  </si>
  <si>
    <t>c) O adiantamento a conceder é equivalente ao montante que decorre da aplicação da taxa de apoio aprovada sobre os itens elegíveis da fatura;</t>
  </si>
  <si>
    <t>d) A fatura para qual é solicitado o pagamento de adiantamento deve referir-se a trabalhos ou fornecimentos efetivos que já ocorreram ou pode tratar-se de fatura de adiantamento por conta, desde que prevista no contrato de empreitada ou de prestação de serviços e se a efetiva execução dos serviços ou o fornecimento dos bens estiver previsto que ocorra até à data de regularização do adiantamento contra fatura (30 dias úteis após o seu recebimento);</t>
  </si>
  <si>
    <t>e) Cada solicitação de adiantamento contra fatura pode incluir, no máximo, 10 faturas, que não podem, individualmente ou no seu conjunto, dar origem a adiantamento que ultrapasse o valor do adiantamento máximo que seria concedido na modalidade de adiantamento contra garantia (50% do valor do financiamento aprovado);</t>
  </si>
  <si>
    <t>f) A solicitação do adiantamento por conta tem de ser acompanhada de contrato escrito que sustente os pagamentos por conta a efetuar;</t>
  </si>
  <si>
    <t>h) A faturação apresentada deve ser emitida de forma legal - faturação detalhada (descrição usual dos serviços) ou suportada por autos de medição, indicação das quantidades unitárias ou totais dos mesmos e respetivo preço unitário e, caso o descritivo da fatura remeta para outros documentos (contratos, autos de medição, orçamentos, guias), os mesmos fazem parte integrante da fatura e devem acompanhá-la (artigo 36º do código do CIVA);</t>
  </si>
  <si>
    <t>i) As faturas devem ser emitidas por fornecedor com objeto social e CAE adequada à comercialização dos bens em causa;</t>
  </si>
  <si>
    <t>j) As faturas deverão apresentar-se inutilizadas com o carimbo de cofinanciamento devidamente preenchido;</t>
  </si>
  <si>
    <t>m) Caso exista condicionante formulada no termo de aceitação quanto a qualquer licença ou autorização prévia relacionada com a fatura, deve a mesma ser anexa ao pedido de adiantamento (ex. fatura relativa a abertura de furo de captação de água);</t>
  </si>
  <si>
    <t>n) Deve ser apresentada Declaração da Segurança Social, comprovativa da situação regularizada do beneficiário perante aquela entidade ou comprovativo de que deu consentimento para a consulta no serviço Segurança Social Direta;</t>
  </si>
  <si>
    <t>o) Deve ser apresentada Declaração da Autoridade Tributária, comprovativa da situação regularizada do beneficiário perante aquela entidade ou comprovativo de que deu consentimento para a consulta nas declarações eletrónicas.</t>
  </si>
  <si>
    <t>a) O adiantamento concedido é obrigatoriamente regularizado, com a comprovação da liquidação financeira e realização material do respetivo investimento, no prazo limite de 30 dias úteis após o seu recebimento, mediante a submissão no iDigital/SIIFAP de um pedido de pagamento com despesa associada no âmbito da operação aprovada;</t>
  </si>
  <si>
    <t>b) Caso não se verifique a regularização do adiantamento contra fatura no prazo estabelecido na alínea anterior, a reposição do valor adiantado deve ser efetuada no prazo de 30 dias úteis, vencendo-se juros de mora desde a data do pagamento;</t>
  </si>
  <si>
    <t>c) Ultrapassados os 30 dias úteis referidos em 2. b), o beneficiário constitui-se imediatamente devedor do IFAP e, ainda que posteriormente a essa data venha a regularizar o adiantamento concedido, será aplicado adicionalmente na operação aprovada e sobre a ajuda pública apurada, uma sanção correspondente a 25% do valor adiantado contra fatura;</t>
  </si>
  <si>
    <t>d) Não será aceite qualquer justificação que afaste a aplicação da sanção referida em c), exceto caso de força maior não imputável ao beneficiário ou aos seus fornecedores.</t>
  </si>
  <si>
    <t>NDEPARTA</t>
  </si>
  <si>
    <t>FÁBIO MIGUEL MENDES ROCHA</t>
  </si>
  <si>
    <t>DRAP Lisboa e Vale do Tejo - Oeste</t>
  </si>
  <si>
    <t>ANTÓNIO JOSÉ DA CRUZ SILVA RAIMUNDO</t>
  </si>
  <si>
    <t>MAR-01.01.03-FEAMP-0006</t>
  </si>
  <si>
    <t>ESTRELA de ÂNCORA AN-186-C  -  PRT000022560</t>
  </si>
  <si>
    <t>DRAP Norte</t>
  </si>
  <si>
    <t>MAR-01.01.03-FEAMP-0007</t>
  </si>
  <si>
    <t>JORGE CARLOS AMORIM DA SILVA SOUTO</t>
  </si>
  <si>
    <t>STEVEN V-672-L  -  PRT000013128</t>
  </si>
  <si>
    <t>MAR-01.01.01-FEAMP-0013</t>
  </si>
  <si>
    <t>NADIR , A-3867-C  -  PRT000021378</t>
  </si>
  <si>
    <t>DRAP Centro</t>
  </si>
  <si>
    <t>MAR-01.01.01-FEAMP-0014</t>
  </si>
  <si>
    <t>ÁLVARO MILHAZES &amp; LILIANA NOVO, LDA</t>
  </si>
  <si>
    <t>PARCEIRO VC-241-C  -  PRT000020323</t>
  </si>
  <si>
    <t>MAR-01.01.01-FEAMP-0015</t>
  </si>
  <si>
    <t>BEIRA LITORAL A-3437-C  -  PRT000020224</t>
  </si>
  <si>
    <t>DRAP Algarve</t>
  </si>
  <si>
    <t>JOÃO HERMÍNIO EFIGÉNIA DA CRUZ</t>
  </si>
  <si>
    <t>MAR-01.01.03-FEAMP-0021</t>
  </si>
  <si>
    <t>NELSON PEREIRA NETO</t>
  </si>
  <si>
    <t>LINO, T-420-L  -  PRT000024468</t>
  </si>
  <si>
    <t>MAR-01.01.03-FEAMP-0033</t>
  </si>
  <si>
    <t>MARINÉU  PE-2163-C -  PRT000020424</t>
  </si>
  <si>
    <t>VÍTOR MANUEL PATRÍCIO RAIMUNDO</t>
  </si>
  <si>
    <t>MAR-01.01.01-FEAMP-0039</t>
  </si>
  <si>
    <t>JOÃO COENTRÃO MARQUES</t>
  </si>
  <si>
    <t>DOIS MARQUES  PV-159-C - PRT000000982</t>
  </si>
  <si>
    <t>MAR-01.01.03-FEAMP-0040</t>
  </si>
  <si>
    <t>JORGE MANUEL PONTES MASCARENHAS ARVELOA</t>
  </si>
  <si>
    <t>CARLA PATRICIA, AL-543-L  -  PRT000021771</t>
  </si>
  <si>
    <t>MAR-01.01.01-FEAMP-0043</t>
  </si>
  <si>
    <t>ALBAMAR A-3504-C -  PRT000020835</t>
  </si>
  <si>
    <t>MAR-01.01.03-FEAMP-0044</t>
  </si>
  <si>
    <t>DOMINGOS MANUEL FANGUEIRO POSTIGA</t>
  </si>
  <si>
    <t>VEM se VIER  VC-270-C -  PRT000023042</t>
  </si>
  <si>
    <t>MAR-01.01.03-FEAMP-0046</t>
  </si>
  <si>
    <t>VALÉRIO PEDRO DOS SANTOS ARRAIS</t>
  </si>
  <si>
    <t>OS MECAS, O-2214-L  -  PRT000021841</t>
  </si>
  <si>
    <t>MAR-01.01.03-FEAMP-0049</t>
  </si>
  <si>
    <t>RAMIRO TOMÁS DE BRITO JOSÉ</t>
  </si>
  <si>
    <t>GRATIDÃO, O-2128-L  -  PRT000022169</t>
  </si>
  <si>
    <t>MAR-01.01.03-FEAMP-0050</t>
  </si>
  <si>
    <t>JOSÉ RAFAEL PATRÍCIO QUINTINO</t>
  </si>
  <si>
    <t>JESUS, O-1973-L  -  PRT000019871</t>
  </si>
  <si>
    <t>MAR-01.01.01-FEAMP-0055</t>
  </si>
  <si>
    <t>FERNANDO MANUEL PONTES DA SILVA</t>
  </si>
  <si>
    <t>SENHOR da AGONIA  L-2060-L - PRT000021405</t>
  </si>
  <si>
    <t>MAR-01.01.01-FEAMP-0056</t>
  </si>
  <si>
    <t>TRICANA DE AVEIRO, A-3314-C  - PRT000019300</t>
  </si>
  <si>
    <t>MAR-01.01.01-FEAMP-0059</t>
  </si>
  <si>
    <t>CÂNDIDO FLÁVIO DA CUNHA MATOS</t>
  </si>
  <si>
    <t>O MEU SONHO  P-2196-C -  PRT000023701</t>
  </si>
  <si>
    <t>MAR-01.01.03-FEAMP-0061</t>
  </si>
  <si>
    <t>VALTER JAIME DE CASTRO MANAM</t>
  </si>
  <si>
    <t>SOL NASCENTE  PE-2507-L -  PRT000024460</t>
  </si>
  <si>
    <t>MAR-01.01.03-FEAMP-0063</t>
  </si>
  <si>
    <t>JOEL QUITÉRIO MORAIS</t>
  </si>
  <si>
    <t>SANTA FÉ  PE-1927-L -  PRT000014899</t>
  </si>
  <si>
    <t>MAR-01.01.01-FEAMP-0064</t>
  </si>
  <si>
    <t>MAR-01.01.01-FEAMP-0068</t>
  </si>
  <si>
    <t>JOSÉ BARTOLOMEU DOS SANTOS DAVID</t>
  </si>
  <si>
    <t>CORREIO DO SUL, F-64-C -  PRT000000878</t>
  </si>
  <si>
    <t>MAR-01.01.01-FEAMP-0069</t>
  </si>
  <si>
    <t>JOAQUIM RAMOS AGRA</t>
  </si>
  <si>
    <t>PARCERIA  PV-288-C -  PRT000020574</t>
  </si>
  <si>
    <t>MAR-01.01.03-FEAMP-0070</t>
  </si>
  <si>
    <t>RUI JORGE DA CRUZ MAGANINHO</t>
  </si>
  <si>
    <t>CHORONA  P-1736-L -  PRT000010931</t>
  </si>
  <si>
    <t>MAR-01.01.01-FEAMP-0074</t>
  </si>
  <si>
    <t>MARCO ANTÓNIO GONÇALVES PEREIRA</t>
  </si>
  <si>
    <t>NELIA, FZ-723-L -  PRT000015009</t>
  </si>
  <si>
    <t>MAR-01.01.01-FEAMP-0075</t>
  </si>
  <si>
    <t>JORGE LEAL MONTEIRO</t>
  </si>
  <si>
    <t>ALEXANDRINA MARIA, PM-849-C -  PRT000009727</t>
  </si>
  <si>
    <t>MAR-01.01.03-FEAMP-0077</t>
  </si>
  <si>
    <t>PEDRINHO, T-350-L -  PRT000021160</t>
  </si>
  <si>
    <t>MAR-01.01.01-FEAMP-0080</t>
  </si>
  <si>
    <t>MENSAGEIRO - EMPRESA DE PESCA LDA</t>
  </si>
  <si>
    <t>BRAVO,  A-3425-C -  PRT000019308</t>
  </si>
  <si>
    <t>MAR-01.01.01-FEAMP-0082</t>
  </si>
  <si>
    <t>COIMBRA, A-2204-N  -  PRT000000095</t>
  </si>
  <si>
    <t>MAR-01.01.03-FEAMP-0083</t>
  </si>
  <si>
    <t>SEZIMAR - SOCIEDADE DE PESCA E COMÉRCIO DE PEIXE, LDA</t>
  </si>
  <si>
    <t>ESTRELA DIVINA  SB-255-C -  PRT000000290</t>
  </si>
  <si>
    <t>MAR-01.01.01-FEAMP-0084</t>
  </si>
  <si>
    <t>SOCIEDADE DE PESCA NUNO PEDRO, LDA</t>
  </si>
  <si>
    <t>PRINCESA DE SESIMBRA  VR-533-C -  PRT000023104</t>
  </si>
  <si>
    <t>MAR-01.01.01-FEAMP-0086</t>
  </si>
  <si>
    <t>ANTÓNIO TORRES MACIEL</t>
  </si>
  <si>
    <t>AVÔ RICARDO VC-198-C -  PRT000001570</t>
  </si>
  <si>
    <t>MAR-01.01.03-FEAMP-0090</t>
  </si>
  <si>
    <t>ALFREDO AUGUSTO DA CRUZ GONÇALVES</t>
  </si>
  <si>
    <t>NOÉ  V-671-L -  PRT000024402</t>
  </si>
  <si>
    <t>MAR-01.01.01-FEAMP-0091</t>
  </si>
  <si>
    <t>JOSÉ MIGUEL PEREIRA CASTRO</t>
  </si>
  <si>
    <t>TRAVESSO A-3433-L -  PRT000020106</t>
  </si>
  <si>
    <t>MAR-01.01.01-FEAMP-0092</t>
  </si>
  <si>
    <t>ALFREDO COENTRÃO E MANUELA VIANA, LDA</t>
  </si>
  <si>
    <t>VIANA COENTRÃO PV-166-C -  PRT000000977</t>
  </si>
  <si>
    <t>MAR-01.01.01-FEAMP-0094</t>
  </si>
  <si>
    <t>JOÃO OLIVEIRA &amp; RICARDO COENTRÃO, LDA</t>
  </si>
  <si>
    <t>VIVIANA COENTRÃO VC-276-C -  PRT000023267</t>
  </si>
  <si>
    <t>MAR-01.01.03-FEAMP-0097</t>
  </si>
  <si>
    <t>PARCERIA PV-288-C -  PRT000020574</t>
  </si>
  <si>
    <t>MAR-01.01.03-FEAMP-0098</t>
  </si>
  <si>
    <t>VÍTOR MANUEL PATRÍCIO BONZINHO</t>
  </si>
  <si>
    <t>SEMPRE AMIGOS F-944-L -  PRT000020884</t>
  </si>
  <si>
    <t>MAR-01.01.03-FEAMP-0100</t>
  </si>
  <si>
    <t>JOSÉ ARTUR LUÍS DOS SANTOS</t>
  </si>
  <si>
    <t>KINKY  TR-1486-L -  PRT000022493</t>
  </si>
  <si>
    <t>MAR-01.01.01-FEAMP-0101</t>
  </si>
  <si>
    <t>JOAQUIM DE OLIVEIRA SANTOS - CABEÇA DE CASAL DA HERANÇA DE</t>
  </si>
  <si>
    <t>FAINA MAIOR A-3791-L -  PRT000020321</t>
  </si>
  <si>
    <t>MAR-01.01.01-FEAMP-0103</t>
  </si>
  <si>
    <t>CAROLINA TEIXEIRA PM-1336-C -  PRT000001591</t>
  </si>
  <si>
    <t>MAR-01.01.01-FEAMP-0104</t>
  </si>
  <si>
    <t>MAIO &amp; RIBEIRO, LDA</t>
  </si>
  <si>
    <t>TRÊS SORRISOS, VC-204-C -  PRT000018886</t>
  </si>
  <si>
    <t>MAR-01.01.01-FEAMP-0106</t>
  </si>
  <si>
    <t>IMPARAVELÂNCORA UNIPESSOAL LDA</t>
  </si>
  <si>
    <t>JAIME CRUZ  C-1302-C -  PRT000020205</t>
  </si>
  <si>
    <t>MAR-01.01.03-FEAMP-0107</t>
  </si>
  <si>
    <t>RICARDO ALEXANDRE VAIRINHOS MARTINS</t>
  </si>
  <si>
    <t>BRISA DO OCEANO Q-1081-L -  PRT000020876</t>
  </si>
  <si>
    <t>MAR-01.01.01-FEAMP-0109</t>
  </si>
  <si>
    <t>LUCIANO PAULO LOPES BAPTISTA</t>
  </si>
  <si>
    <t>VONTADE INDOMITA FZ-841-L -  PRT000015294</t>
  </si>
  <si>
    <t>MAR-01.01.01-FEAMP-0113</t>
  </si>
  <si>
    <t>TORCATO DA COSTA CRAVEIRO</t>
  </si>
  <si>
    <t>VERA MARINA, PV-257-C -  PRT000000628</t>
  </si>
  <si>
    <t>MAR-01.01.01-FEAMP-0114</t>
  </si>
  <si>
    <t>JOSÉ TIAGO ROMEIRA BOTEQUILHA</t>
  </si>
  <si>
    <t>EBENEZER O-2172-L -  PRT000023179</t>
  </si>
  <si>
    <t>MAR-01.01.03-FEAMP-0116</t>
  </si>
  <si>
    <t>JOSÉ CONSTÂNCIO GUERREIRO</t>
  </si>
  <si>
    <t>NÃO É PRECISO,  S-923-L - PRT000004282</t>
  </si>
  <si>
    <t>MAR-01.01.03-FEAMP-0118</t>
  </si>
  <si>
    <t>JÚLIO GUERREIRO MARTINS</t>
  </si>
  <si>
    <t>XEBARRA, Q-1177-L -  PRT000023854</t>
  </si>
  <si>
    <t>MAR-01.01.01-FEAMP-0120</t>
  </si>
  <si>
    <t>ARNALDO JOSÉ DE MELIM DIAS</t>
  </si>
  <si>
    <t>AMAZÓNIA FN-1662-C</t>
  </si>
  <si>
    <t>DRP Madeira</t>
  </si>
  <si>
    <t>MAR-01.01.01-FEAMP-0121</t>
  </si>
  <si>
    <t>CARAVELARECORD, UNIPESSOAL LDA</t>
  </si>
  <si>
    <t>Modernização da embarcação SÃO ÁLVARO FN-1689-C</t>
  </si>
  <si>
    <t>MAR-01.01.01-FEAMP-0122</t>
  </si>
  <si>
    <t>VIRGÍLIO ALEXANDRE CASIMIRO GASPAR</t>
  </si>
  <si>
    <t>JOÃO GASPAR FN-1678-C</t>
  </si>
  <si>
    <t>MAR-01.01.01-FEAMP-0123</t>
  </si>
  <si>
    <t>FAROL SERENO - EMPRESA DE PESCA, UNIPESSOAL, LDA</t>
  </si>
  <si>
    <t>BEM AVENTURADO  VC-263-C -  PRT000022570</t>
  </si>
  <si>
    <t>MAR-01.01.03-FEAMP-0124</t>
  </si>
  <si>
    <t>JORGE MANUEL BELO TAVARES</t>
  </si>
  <si>
    <t>PÉROLA,  A-3552-L -  PRT000022567</t>
  </si>
  <si>
    <t>MAR-01.01.01-FEAMP-0125</t>
  </si>
  <si>
    <t>JOÃO ERNESTO OLIVEIRA CAÇADOR</t>
  </si>
  <si>
    <t>FICA BEM, A--3876-L -  PRT000024743</t>
  </si>
  <si>
    <t>MAR-01.01.03-FEAMP-0126</t>
  </si>
  <si>
    <t>JOAQUIM MATEUS CORREIA CATARINO</t>
  </si>
  <si>
    <t>BENÇÃO  DE DEUS  S-2157-L -  PRT000024511</t>
  </si>
  <si>
    <t>MAR-01.01.03-FEAMP-0127</t>
  </si>
  <si>
    <t>HERNÂNI DA SILVA RODRIGUES</t>
  </si>
  <si>
    <t>CALÃO II,  SB-1323-L -  PRT000023801</t>
  </si>
  <si>
    <t>MAR-01.01.03-FEAMP-0129</t>
  </si>
  <si>
    <t>ESPERANÇA NOVA,  S-2151-L -  PRT000009441</t>
  </si>
  <si>
    <t>MAR-01.01.03-FEAMP-0132</t>
  </si>
  <si>
    <t>ANTERO MANUEL PEDRO NOBRE</t>
  </si>
  <si>
    <t>JORGE MANUEL, Q-1119-L -  PRT000022327</t>
  </si>
  <si>
    <t>MAR-01.01.03-FEAMP-0133</t>
  </si>
  <si>
    <t>LÚCIA DE JESUS  SB-1125-C -  PRT000001289</t>
  </si>
  <si>
    <t>MAR-01.01.03-FEAMP-0134</t>
  </si>
  <si>
    <t>JOSÉ CARLOS FREIRE DE LIMA GAMBOA</t>
  </si>
  <si>
    <t>ISA  LX-344-L -  PRT000023255</t>
  </si>
  <si>
    <t>MAR-01.01.01-FEAMP-0135</t>
  </si>
  <si>
    <t>JOSÉ LUÍS E NATÉRCIA, LDA</t>
  </si>
  <si>
    <t>EÇA de QUEIRÓS  PV-299-C -  PRT000022581</t>
  </si>
  <si>
    <t>MAR-01.01.01-FEAMP-0136</t>
  </si>
  <si>
    <t>MARIA E JOSÉ, LDA</t>
  </si>
  <si>
    <t>JOSÉ DINIS  VC-272-C -  PRT000022468</t>
  </si>
  <si>
    <t>MAR-01.01.03-FEAMP-0137</t>
  </si>
  <si>
    <t>MARIA ODETE DA COSTA</t>
  </si>
  <si>
    <t>SANTO OVIDIO  S-1595-L -  PRT000004514</t>
  </si>
  <si>
    <t>MAR-01.01.03-FEAMP-0138</t>
  </si>
  <si>
    <t>GABRIEL JESUS BUCHINHO SANTOS</t>
  </si>
  <si>
    <t>JONI E DIOGO O-2175-L -  PRT000023849</t>
  </si>
  <si>
    <t>MAR-01.01.01-FEAMP-0140</t>
  </si>
  <si>
    <t>JOSÉ MATILDE - PESCAS UNIPESSOAL, LDA</t>
  </si>
  <si>
    <t>PEROLA DO OCEANO VR-528-C -  PRT000000268</t>
  </si>
  <si>
    <t>MAR-01.01.01-FEAMP-0143</t>
  </si>
  <si>
    <t>CÉSAR FILIPE PEREIRA ARRAIS</t>
  </si>
  <si>
    <t>MESTRE PARDAL SA-575-C -  PRT000020598</t>
  </si>
  <si>
    <t>MAR-01.01.01-FEAMP-0145</t>
  </si>
  <si>
    <t>SANTO TIAGO F-1113-L -  PRT000019904</t>
  </si>
  <si>
    <t>MAR-01.01.03-FEAMP-0154</t>
  </si>
  <si>
    <t>LUÍS MIGUEL BISPA ROCHA</t>
  </si>
  <si>
    <t>FILIPE ANDRÉ  S-2115-L -  PRT000022871</t>
  </si>
  <si>
    <t>MAR-01.01.01-FEAMP-0155</t>
  </si>
  <si>
    <t>JOANA CARLA RIBEIRO RAMOS MENDANHA</t>
  </si>
  <si>
    <t>GERTRUDES FZ-892-L -  PRT000019127</t>
  </si>
  <si>
    <t>MAR-01.01.01-FEAMP-0157</t>
  </si>
  <si>
    <t>JORGE SANTOS &amp; MONIZ, LDA</t>
  </si>
  <si>
    <t>FELICIDADE ROCHA FN-1725-C</t>
  </si>
  <si>
    <t>MAR-01.01.01-FEAMP-0158</t>
  </si>
  <si>
    <t>CARLOS MIGUEL PRADO LEAL</t>
  </si>
  <si>
    <t>GAIVINA FZ-867-L -  PRT000023948</t>
  </si>
  <si>
    <t>MAR-01.01.01-FEAMP-0159</t>
  </si>
  <si>
    <t>MANUEL JOSÉ DAS CHAGAS MADEIRA</t>
  </si>
  <si>
    <t>LUIS FZ-808-L -  PRT000019934</t>
  </si>
  <si>
    <t>MAR-01.01.01-FEAMP-0160</t>
  </si>
  <si>
    <t>ANDRE E CLAUDIO O-2183-L -  PRT000023320</t>
  </si>
  <si>
    <t>MAR-01.01.01-FEAMP-0162</t>
  </si>
  <si>
    <t>LUÍS GOMES CRUZ</t>
  </si>
  <si>
    <t>CANDEIAS  PV-327-C -  PRT000000168</t>
  </si>
  <si>
    <t>MAR-01.01.03-FEAMP-0163</t>
  </si>
  <si>
    <t>PEXINHA SOCIEDADE DAS PESCAS, LDA</t>
  </si>
  <si>
    <t>DIOGO MIGUEL   PE-2380-C -  PRT000020955</t>
  </si>
  <si>
    <t>MAR-01.01.01-FEAMP-0164</t>
  </si>
  <si>
    <t>JOSÉ CARLOS MILHAZES MOITA E JOAQUIM JOSÉ MILHAZES MOITA</t>
  </si>
  <si>
    <t>FÁTIMA JOSÉ  PV-298-C -  PRT000022486</t>
  </si>
  <si>
    <t>MAR-01.01.01-FEAMP-0165</t>
  </si>
  <si>
    <t>SATURNO,  A-3514-C - PRT000020934</t>
  </si>
  <si>
    <t>MAR-01.01.01-FEAMP-0166</t>
  </si>
  <si>
    <t>MARNOTO DE AVEIRO A-3306-C -  PRT000019167</t>
  </si>
  <si>
    <t>MAR-01.01.01-FEAMP-0167</t>
  </si>
  <si>
    <t>GEMINI A-3508-C - PRT000019156</t>
  </si>
  <si>
    <t>MAR-01.01.01-FEAMP-0171</t>
  </si>
  <si>
    <t>ANTÓNIO FIGUEIREDO TORRÃO</t>
  </si>
  <si>
    <t>FÁTIMA TORRÃO PV-333-C -  PRT000023662</t>
  </si>
  <si>
    <t>MAR-01.01.03-FEAMP-0172</t>
  </si>
  <si>
    <t>DÁRIO LUIS  PE-2436-C -  PRT000021354</t>
  </si>
  <si>
    <t>MAR-01.01.03-FEAMP-0174</t>
  </si>
  <si>
    <t>FERNANDO DOS SANTOS CIDADE</t>
  </si>
  <si>
    <t>FERRINHOS  SB-1324-L -  PRT000023744</t>
  </si>
  <si>
    <t>MAR-01.01.03-FEAMP-0175</t>
  </si>
  <si>
    <t>MARIA GRACIETE BOTAS MARQUÊS MATA</t>
  </si>
  <si>
    <t>FINA FLÔR  SB-1346-L -  PRT000024883</t>
  </si>
  <si>
    <t>MAR-01.01.01-FEAMP-0176</t>
  </si>
  <si>
    <t>SOCIEDADE DE PESCA LÍRIOS DO MAR, LDA</t>
  </si>
  <si>
    <t>LÍRIOS do MAR  VC-222-C -  PRT000019503</t>
  </si>
  <si>
    <t>MAR-01.01.03-FEAMP-0177</t>
  </si>
  <si>
    <t>MAR-01.01.03-FEAMP-0178</t>
  </si>
  <si>
    <t>FERREIRA MAR, LDA</t>
  </si>
  <si>
    <t>DRAGÃO do MAR, VC-223-C -  PRT000019806</t>
  </si>
  <si>
    <t>MAR-01.01.03-FEAMP-0179</t>
  </si>
  <si>
    <t>RICA COSTA  SB-1322-L -  PRT000023270</t>
  </si>
  <si>
    <t>MAR-01.01.03-FEAMP-0180</t>
  </si>
  <si>
    <t>FERNANDO JOSÉ FRANCO DA CRUZ CATARINO</t>
  </si>
  <si>
    <t>SETE MARES  SB-1308-L -  PRT000022706</t>
  </si>
  <si>
    <t>MAR-01.01.01-FEAMP-0181</t>
  </si>
  <si>
    <t>PEDRO MIGUEL RODRIGUES</t>
  </si>
  <si>
    <t>CALEBE FZ-897-L -  PRT000021767</t>
  </si>
  <si>
    <t>MAR-01.01.01-FEAMP-0186</t>
  </si>
  <si>
    <t>VARAMAR - SOCIEDADE DE PESCA E COMÉRCIO DE PEIXE LDA</t>
  </si>
  <si>
    <t>DESTERRADO, SN-835-C -  PRT000019515</t>
  </si>
  <si>
    <t>DRAP Alentejo</t>
  </si>
  <si>
    <t>MAR-01.01.01-FEAMP-0187</t>
  </si>
  <si>
    <t>VÍTOR MANUEL DO POÇO MARTINS</t>
  </si>
  <si>
    <t>FATIMA ALEXANDRA FZ-142-L -  PRT000011871</t>
  </si>
  <si>
    <t>MAR-01.01.03-FEAMP-0190</t>
  </si>
  <si>
    <t>NUNO ALEXANDRE NUNES DIAS ROCHA</t>
  </si>
  <si>
    <t>SOL POSTO,  PE-2898-L -  PRT000021666</t>
  </si>
  <si>
    <t>MAR-01.01.03-FEAMP-0191</t>
  </si>
  <si>
    <t>DIONÍSIO ALEXANDRE CONCEIÇÃO TEIXEIRA MACHADO</t>
  </si>
  <si>
    <t>LEÃOZINHO  SB-1300-L -  PRT000022508</t>
  </si>
  <si>
    <t>MAR-01.01.03-FEAMP-0193</t>
  </si>
  <si>
    <t>ANTÓNIO JORGE MARÇALO DIAS</t>
  </si>
  <si>
    <t>GRAVANA  SB-1339-L -  PRT000021775</t>
  </si>
  <si>
    <t>MAR-01.01.03-FEAMP-0194</t>
  </si>
  <si>
    <t>MÁRIO RUI MOURO DINIS</t>
  </si>
  <si>
    <t>MAR-01.01.01-FEAMP-0196</t>
  </si>
  <si>
    <t>SÃO GONÇALINHO A-3484-C -  PRT000020848</t>
  </si>
  <si>
    <t>MAR-01.01.01-FEAMP-0197</t>
  </si>
  <si>
    <t>ROSA MILHAZES &amp; JOÃO GRAÇA, LDA</t>
  </si>
  <si>
    <t>SALVADOR GRAÇA  PV-284-C -  PRT000021236</t>
  </si>
  <si>
    <t>MAR-01.01.01-FEAMP-0198</t>
  </si>
  <si>
    <t>MAIA E SILVA, LDA</t>
  </si>
  <si>
    <t>MARTA JOSÉ  PV-286-C -  PRT000020579</t>
  </si>
  <si>
    <t>MAR-01.01.03-FEAMP-0199</t>
  </si>
  <si>
    <t>CARLOS MANUEL FIALHO NUNES</t>
  </si>
  <si>
    <t>GRIFO, SA-631-L -  PRT000024016</t>
  </si>
  <si>
    <t>MAR-01.01.01-FEAMP-0200</t>
  </si>
  <si>
    <t>SLB, FZ-911-L -  PRT000021181</t>
  </si>
  <si>
    <t>MAR-01.01.01-FEAMP-0201</t>
  </si>
  <si>
    <t>PESCARIAS VIANEZ, UNIPESSOAL LDA</t>
  </si>
  <si>
    <t>AVÔ VIANEZ  PV-271-C -  PRT000020258</t>
  </si>
  <si>
    <t>MAR-01.01.03-FEAMP-0204</t>
  </si>
  <si>
    <t>FÁTIMA TORRÃO  PV-333-C -  PRT000023662</t>
  </si>
  <si>
    <t>MAR-01.01.01-FEAMP-0205</t>
  </si>
  <si>
    <t>MÁRIO VICENTE ARTEIRO FANGUEIRO</t>
  </si>
  <si>
    <t>ALGAMAR, SN-833-C -  PRT000022478</t>
  </si>
  <si>
    <t>MAR-01.01.03-FEAMP-0206</t>
  </si>
  <si>
    <t>VENÂNCIO JOSÉ PINHEIRO DA SILVA</t>
  </si>
  <si>
    <t>CHINESA  C-1194-L - PRT000023489</t>
  </si>
  <si>
    <t>MAR-01.01.03-FEAMP-0208</t>
  </si>
  <si>
    <t>SANTA MARIA das AREIAS  AN-194-C - PRT000023099</t>
  </si>
  <si>
    <t>MAR-01.01.01-FEAMP-0209</t>
  </si>
  <si>
    <t>SANTA MARIA das AREIAS  AN-194-C -  PRT000023099</t>
  </si>
  <si>
    <t>MAR-01.01.03-FEAMP-0210</t>
  </si>
  <si>
    <t>MANUEL VIANA DE SÁ</t>
  </si>
  <si>
    <t>SENHORA da AGONIA  AN-193-C -  PRT000023172</t>
  </si>
  <si>
    <t>MAR-01.01.01-FEAMP-0211</t>
  </si>
  <si>
    <t>MAR-01.01.01-FEAMP-0212</t>
  </si>
  <si>
    <t>LEONIS A-3670-C -  PRT000023047</t>
  </si>
  <si>
    <t>MAR-01.01.01-FEAMP-0213</t>
  </si>
  <si>
    <t>HÉLDER JOSÉ FN-1647-C</t>
  </si>
  <si>
    <t>MAR-01.01.03-FEAMP-0214</t>
  </si>
  <si>
    <t>Substituição do motor embarcação HÉLDER JOSÉ FN-1647-C</t>
  </si>
  <si>
    <t>MAR-01.01.01-FEAMP-0215</t>
  </si>
  <si>
    <t>VEM SE VIER  VC-270-C -  PRT000023042</t>
  </si>
  <si>
    <t>MAR-01.01.01-FEAMP-0217</t>
  </si>
  <si>
    <t>LÁZARO MIRANDA ARTEIRO E JOSÉ ALBERTO DOS SANTOS ARTEIRO</t>
  </si>
  <si>
    <t>MESTRE LÁZARO  PV-289-C -  PRT000021400</t>
  </si>
  <si>
    <t>MAR-01.01.01-FEAMP-0218</t>
  </si>
  <si>
    <t>SOCIEDADE PESCA FOZ DA NAZARE, LDA</t>
  </si>
  <si>
    <t>FOZ da NAZARÉ L-2046-C -  PRT000001636</t>
  </si>
  <si>
    <t>MAR-01.01.03-FEAMP-0219</t>
  </si>
  <si>
    <t>CARLOS JOSÉ REIS LAGOELA</t>
  </si>
  <si>
    <t>VAMOS ANDANDO, ES-302-L -  PRT000022188</t>
  </si>
  <si>
    <t>MAR-01.01.03-FEAMP-0220</t>
  </si>
  <si>
    <t>HUGO JORGE CARVALHO EIRAS</t>
  </si>
  <si>
    <t>PRINCESA do MAR,  ES-322-L -  PRT000022191</t>
  </si>
  <si>
    <t>CARLOS CRUZ &amp; CÁTIA LOPES, LDA</t>
  </si>
  <si>
    <t>MAR-01.01.03-FEAMP-0222</t>
  </si>
  <si>
    <t>PAULO JOSÉ DA CONCEIÇÃO TRINDADE</t>
  </si>
  <si>
    <t>PICA  PE-2483-L -  PRT000024462</t>
  </si>
  <si>
    <t>MAR-01.01.03-FEAMP-0223</t>
  </si>
  <si>
    <t>JOSÉ AUGUSTO LEAL DA LUZ ALEXANDRE</t>
  </si>
  <si>
    <t>AVÔ ZÉ, SA-655-L -  PRT000021483</t>
  </si>
  <si>
    <t>MAR-01.01.01-FEAMP-0224</t>
  </si>
  <si>
    <t>LUÍS VICENTE SOARES ROLÃO</t>
  </si>
  <si>
    <t>ATÉ JÁ  F-1106-L  -  PRT000023824</t>
  </si>
  <si>
    <t>MAR-01.01.01-FEAMP-0225</t>
  </si>
  <si>
    <t>TRAVESSO, A-3433-C -  PRT000020106</t>
  </si>
  <si>
    <t>MAR-01.01.01-FEAMP-0226</t>
  </si>
  <si>
    <t>JOSÉ MANUEL DE SOUSA  NUNES</t>
  </si>
  <si>
    <t>Modernização da embarcação ARAUS PS-92-C</t>
  </si>
  <si>
    <t>MAR-01.01.01-FEAMP-0231</t>
  </si>
  <si>
    <t>PORTIGRALHA - SOCIEDADE DE PESCA, LDA</t>
  </si>
  <si>
    <t>PORTIPESCA  VC-259-C - PRT000022528</t>
  </si>
  <si>
    <t>MAR-01.01.01-FEAMP-0232</t>
  </si>
  <si>
    <t>MESTRE da GALILEIA P-2150-C -  PRT000022467</t>
  </si>
  <si>
    <t>MAR-01.01.03-FEAMP-0233</t>
  </si>
  <si>
    <t>MESTRE da GALILEIA, P-2150-L - PRT000022467</t>
  </si>
  <si>
    <t>MAR-01.01.01-FEAMP-0234</t>
  </si>
  <si>
    <t>ROGÉRIO FILIPE RAMOS DE SOUSA</t>
  </si>
  <si>
    <t>TANIA ANDREIA, FZ-895-L  -  PRT000023113</t>
  </si>
  <si>
    <t>MAR-01.01.01-FEAMP-0235</t>
  </si>
  <si>
    <t>EBENEZER, O-2172-L - PRT000023179</t>
  </si>
  <si>
    <t>MAR-01.01.01-FEAMP-0236</t>
  </si>
  <si>
    <t>CALAFISH, UNIPESSOAL LIMITADA</t>
  </si>
  <si>
    <t>HEMISFÉRIO NORTE V-1105-N - PRT000019088</t>
  </si>
  <si>
    <t>MAR-01.01.03-FEAMP-0237</t>
  </si>
  <si>
    <t>JOSÉ ANAZÁRIO LOPES CARVALHO</t>
  </si>
  <si>
    <t>POMBA BRANCA  SB-739-L - PRT000004013</t>
  </si>
  <si>
    <t>MAR-01.01.01-FEAMP-0238</t>
  </si>
  <si>
    <t>JOÃO FILIPE ESTIMA VIEIRA</t>
  </si>
  <si>
    <t>DUAS ANINHAS  VC-255-C - PRT000021410</t>
  </si>
  <si>
    <t>MAR-01.01.01-FEAMP-0239</t>
  </si>
  <si>
    <t>MARCOS MANUEL LAPA CORREIA</t>
  </si>
  <si>
    <t>TREVO DA FELICIDADE, P-2183-L - PRT000022797</t>
  </si>
  <si>
    <t>MAR-01.01.01-FEAMP-0240</t>
  </si>
  <si>
    <t>JOSÉ AMÂNDIO LUÍS DOS REIS</t>
  </si>
  <si>
    <t>LEANDRO EMANUEL, F-987-L - PRT000021786</t>
  </si>
  <si>
    <t>MAR-01.01.01-FEAMP-0241</t>
  </si>
  <si>
    <t>SAGITARIUS, A-3636-C - PRT000022690</t>
  </si>
  <si>
    <t>MAR-01.01.03-FEAMP-0245</t>
  </si>
  <si>
    <t>AAPCS AAPCS - ASSOCIAÇÃO DE ARMADORES DE PESCA LOCAL E ARTESANAL DO CENTRO E SUL</t>
  </si>
  <si>
    <t>ALVA,  SB-1332-L - PRT000024399</t>
  </si>
  <si>
    <t>MAR-01.01.01-FEAMP-0247</t>
  </si>
  <si>
    <t>JOSÉ MANUEL DA SILVA COENTRÃO</t>
  </si>
  <si>
    <t>HERANÇA de DEUS  VC-246-C - PRT000020589</t>
  </si>
  <si>
    <t>MAR-01.01.01-FEAMP-0248</t>
  </si>
  <si>
    <t>VICENTE SALVADOR MAIO PEREIRA</t>
  </si>
  <si>
    <t>POLO NORTE,  PV-307-C  -  PRT000023200</t>
  </si>
  <si>
    <t>MAR-01.01.03-FEAMP-0249</t>
  </si>
  <si>
    <t>HUMBERTO JOÃO BATISTA LEANDRO</t>
  </si>
  <si>
    <t>ROMEU E SOFIA , SB-1318-L  - PRT000021442</t>
  </si>
  <si>
    <t>MAR-01.01.01-FEAMP-0250</t>
  </si>
  <si>
    <t>JOSÉ ANTÓNIO RIO SOARES</t>
  </si>
  <si>
    <t>MAR AS ONDAS, LG-1315-L  -  PRT000021793</t>
  </si>
  <si>
    <t>MAR-01.01.01-FEAMP-0252</t>
  </si>
  <si>
    <t>BALUEIRO, O-2178-N - PRT000023097</t>
  </si>
  <si>
    <t>MAR-01.01.03-FEAMP-0253</t>
  </si>
  <si>
    <t>MARTINHO JOSÉ VIEIRA DE PASSOS</t>
  </si>
  <si>
    <t>CARLA DIANA  C-1300-L -  PRT000024912</t>
  </si>
  <si>
    <t>MAR-01.01.01-FEAMP-0255</t>
  </si>
  <si>
    <t>NEPTUNO, A-3346-C - PRT000019696</t>
  </si>
  <si>
    <t>MAR-01.01.03-FEAMP-0258</t>
  </si>
  <si>
    <t>ANTÓNIO ILÍDIO DA QUINTA DIAS</t>
  </si>
  <si>
    <t>PATRICÍA ALEXANDRA  ES-342-L  -  PRT000024125</t>
  </si>
  <si>
    <t>MAR-01.01.01-FEAMP-0260</t>
  </si>
  <si>
    <t>ESPÍRITO GLORIOSO - UNIPESSOAL LDA</t>
  </si>
  <si>
    <t>BRANCA DE SAGRES  SA-522-C - PRT000020092</t>
  </si>
  <si>
    <t>MAR-01.01.03-FEAMP-0261</t>
  </si>
  <si>
    <t>ABRAÃO DE JESUS MOREIRA</t>
  </si>
  <si>
    <t>ABRAÃO MIGUEL P-2148-C -  PRT000022841</t>
  </si>
  <si>
    <t>MAR-01.01.01-FEAMP-0262</t>
  </si>
  <si>
    <t>JOAQUIM LUÍS DOS SANTOS</t>
  </si>
  <si>
    <t>RIO MIRA, PM-501-C - PRT000000387</t>
  </si>
  <si>
    <t>MAR-01.01.01-FEAMP-0263</t>
  </si>
  <si>
    <t>PAULO CARLOS BARBOSA PACHECO</t>
  </si>
  <si>
    <t>OCEANO ATLÂNTICO  V-1087-C - PRT000023709</t>
  </si>
  <si>
    <t>MAR-01.01.03-FEAMP-0266</t>
  </si>
  <si>
    <t>VASCO MIGUEL PINTO SEROMENHO</t>
  </si>
  <si>
    <t>TRAINEL, Q-1141-L - PRT000023167</t>
  </si>
  <si>
    <t>MAR-01.01.01-FEAMP-0267</t>
  </si>
  <si>
    <t>CALYPSO, A-3527-C - PRT000021508</t>
  </si>
  <si>
    <t>MAR-01.01.03-FEAMP-0270</t>
  </si>
  <si>
    <t>CARLOS MANUEL DA SILVA VIEIRA</t>
  </si>
  <si>
    <t>TANIA VIEIRA, A-3596-L - PRT000022615</t>
  </si>
  <si>
    <t>MAR-01.01.03-FEAMP-0271</t>
  </si>
  <si>
    <t>IDALÉCIO DA SILVA ESPADA</t>
  </si>
  <si>
    <t>ESTRELA DO ORIENTE, S-2159-L - PRT000020429</t>
  </si>
  <si>
    <t>MAR-01.01.01-FEAMP-0273</t>
  </si>
  <si>
    <t>MÃE PADROEIRA  P-2111-L - PRT000020116</t>
  </si>
  <si>
    <t>MAR-01.01.01-FEAMP-0277</t>
  </si>
  <si>
    <t>Modernização da Embarcação de Pesca Mestre Gregorio FN-1741-C</t>
  </si>
  <si>
    <t>MAR-01.01.01-FEAMP-0278</t>
  </si>
  <si>
    <t>MAR-01.01.01-FEAMP-0279</t>
  </si>
  <si>
    <t>RAINHA DOS MILAGRES, UNIPESSOAL, LDA</t>
  </si>
  <si>
    <t>RAINHA dos MILAGRES  P-2195-C - PRT000023702</t>
  </si>
  <si>
    <t>MAR-01.01.01-FEAMP-0280</t>
  </si>
  <si>
    <t>BEATRIZ PAULO  SB-1260-C - PRT000020591</t>
  </si>
  <si>
    <t>MAR-01.01.03-FEAMP-0281</t>
  </si>
  <si>
    <t>PAULO JORGE DA SILVA GUERREIRO</t>
  </si>
  <si>
    <t>MAR CHÃO  S-2184-L - PRT000024926</t>
  </si>
  <si>
    <t>MAR-01.01.01-FEAMP-0282</t>
  </si>
  <si>
    <t>DESEJO IDEAL - PESCA LDA</t>
  </si>
  <si>
    <t>PRINCESA DE PENICHE  PE-2226-C - PRT000020246</t>
  </si>
  <si>
    <t>MAR-01.01.01-FEAMP-0284</t>
  </si>
  <si>
    <t>JOSÉ MANUEL MARQUES PEREIRA</t>
  </si>
  <si>
    <t>PÉROLA do MAR  PV-320-C - PRT000001156</t>
  </si>
  <si>
    <t>MAR-01.01.03-FEAMP-0286</t>
  </si>
  <si>
    <t>PEDRO NUNO CARETAS BAPTISTA</t>
  </si>
  <si>
    <t>JOAO MIGUEL, SN-664-C (atual PAI LOURENÇO, SB-1359-C)-PRT000018894</t>
  </si>
  <si>
    <t>MAR-01.01.01-FEAMP-0287</t>
  </si>
  <si>
    <t>ISAAC MARQUES PEREIRA</t>
  </si>
  <si>
    <t>MAR PACÍFICO  VC-254-C - PRT000021402</t>
  </si>
  <si>
    <t>Secretariado Técnico da AG do Mar2020</t>
  </si>
  <si>
    <t>MAR-01.01.01-FEAMP-0289</t>
  </si>
  <si>
    <t>ZACARIAS MAIO PEREIRA</t>
  </si>
  <si>
    <t>MELHORZINHO do MUNDO, PV-336-C - PRT000022476</t>
  </si>
  <si>
    <t>MAR-01.01.03-FEAMP-0291</t>
  </si>
  <si>
    <t>JAIME MANUEL FERREIRA DA COSTA</t>
  </si>
  <si>
    <t>SANTO ANTÓNIO  C-1039-L - PRT000022546</t>
  </si>
  <si>
    <t>MAR-01.01.01-FEAMP-0292</t>
  </si>
  <si>
    <t>RAINHA dos MILAGRES P-2195-C - PRT000023702</t>
  </si>
  <si>
    <t>MAR-01.01.01-FEAMP-0294</t>
  </si>
  <si>
    <t>DELPHINUS, A-3602-C - PRT000022471</t>
  </si>
  <si>
    <t>MAR-01.01.03-FEAMP-0300</t>
  </si>
  <si>
    <t>JOSÉ MANUEL DE LIMA NIBRA</t>
  </si>
  <si>
    <t>MAR-01.01.03-FEAMP-0301</t>
  </si>
  <si>
    <t>LIZUARTE DA BALINHA CORREIA</t>
  </si>
  <si>
    <t>NOSSA SENHORA do CARMO  V-183-L - PRT000003451</t>
  </si>
  <si>
    <t>MAR-01.01.01-FEAMP-0303</t>
  </si>
  <si>
    <t>JORGE MANUEL DO REGO BRAGA</t>
  </si>
  <si>
    <t>Modernização do Convés da embarcação Caboz PD-536-L</t>
  </si>
  <si>
    <t>DRP Açores</t>
  </si>
  <si>
    <t>MAR-01.01.03-FEAMP-0305</t>
  </si>
  <si>
    <t>IVÃ ANDRÉ MENDONÇA BECHINHO</t>
  </si>
  <si>
    <t>SARGUETE, O-2234-L - PRT000023445</t>
  </si>
  <si>
    <t>MAR-01.01.01-FEAMP-0307</t>
  </si>
  <si>
    <t>GAIVINA, FZ-867-L - PRT000023948</t>
  </si>
  <si>
    <t>MAR-01.01.03-FEAMP-0308</t>
  </si>
  <si>
    <t>MAR-01.01.03-FEAMP-0312</t>
  </si>
  <si>
    <t>JOSÉ LUÍS DA ENCARNAÇÃO TAVARES</t>
  </si>
  <si>
    <t>ROAZ, FZ-896-L - PRT000022189</t>
  </si>
  <si>
    <t>MAR-01.01.03-FEAMP-0316</t>
  </si>
  <si>
    <t>BRUNO CARVALHO CERQUEIRA PAULO</t>
  </si>
  <si>
    <t>BELINHA  SB-1357-L - PRT000025017</t>
  </si>
  <si>
    <t>MAR-01.01.01-FEAMP-0319</t>
  </si>
  <si>
    <t>Aquisição de 1 dessalinizador, embarcação Goretti Perinho, VP-245-C</t>
  </si>
  <si>
    <t>MAR-01.01.01-FEAMP-0320</t>
  </si>
  <si>
    <t>Aquisição de 1 dessalinizador, embarcação Ilha Amarela VP-250-C</t>
  </si>
  <si>
    <t>MAR-01.01.03-FEAMP-0321</t>
  </si>
  <si>
    <t>FRANCISCO JOSÉ RAMOS FORTUNATO</t>
  </si>
  <si>
    <t>ESTRELA CADENTE  PV-321-C - PRT000020677</t>
  </si>
  <si>
    <t>MAR-01.01.03-FEAMP-0322</t>
  </si>
  <si>
    <t>NOÉ FELICIANO DO VALE GUIMARÃES</t>
  </si>
  <si>
    <t>FUZILEIRO, C-991-L - PRT000020641</t>
  </si>
  <si>
    <t>MAR-01.01.03-FEAMP-0324</t>
  </si>
  <si>
    <t>JOSÉ LUIS DA COSTA RODRIGUES</t>
  </si>
  <si>
    <t>TONY  C-1147-L - PRT000022583</t>
  </si>
  <si>
    <t>MAR-01.01.03-FEAMP-0328</t>
  </si>
  <si>
    <t>JOSÉ ANTÓNIO LAZERA GRAÇA</t>
  </si>
  <si>
    <t>O CAXINEIRO N-2536-L - PRT000023226</t>
  </si>
  <si>
    <t>MAR-01.01.01-FEAMP-0329</t>
  </si>
  <si>
    <t>FRANCISCO ANTÓNIO FERREIRA GONÇALVES</t>
  </si>
  <si>
    <t>JESUS VALEI-NOS  P-2187-C - PRT000022483</t>
  </si>
  <si>
    <t>MAR-01.01.01-FEAMP-0335</t>
  </si>
  <si>
    <t>Melhorias das condições de trabalho embarcação Pepe Cumbrera, PD-600-C</t>
  </si>
  <si>
    <t>MAR-01.01.01-FEAMP-0337</t>
  </si>
  <si>
    <t>MANUEL DE OLIVEIRA SANGUEDO</t>
  </si>
  <si>
    <t>NELINHO  P-2166-C - PRT000023215</t>
  </si>
  <si>
    <t>MAR-01.01.01-FEAMP-0339</t>
  </si>
  <si>
    <t>Aquisição de rádio para a embarcação Flor da Horta, H-209-C</t>
  </si>
  <si>
    <t>MAR-01.01.01-FEAMP-0340</t>
  </si>
  <si>
    <t>Aquisição de um dessalinizador embarcação Mestre Soares, VP-236-C</t>
  </si>
  <si>
    <t>MAR-01.01.03-FEAMP-0341</t>
  </si>
  <si>
    <t>ULISSES RIBEIRO GOMES AZEVEDO</t>
  </si>
  <si>
    <t>PORTUGAL  ES-344-L - PRT000023730</t>
  </si>
  <si>
    <t>MAR-01.01.03-FEAMP-0342</t>
  </si>
  <si>
    <t>PAULO JOSÉ DOS SANTOS PEREIRA</t>
  </si>
  <si>
    <t>BELO HORIZONTE, O-2107-L - PRT000021811</t>
  </si>
  <si>
    <t>MAR-01.01.01-FEAMP-0343</t>
  </si>
  <si>
    <t>SOCIEDADE LISBONENSE DE PESCA DE BACALHAU LDA</t>
  </si>
  <si>
    <t>MAR SALGADO, A-3611-C - PRT000019414</t>
  </si>
  <si>
    <t>MAR-01.01.03-FEAMP-0345</t>
  </si>
  <si>
    <t>EDUARDO DOS SANTOS DO ROSÁRIO</t>
  </si>
  <si>
    <t>NOVO RUMO, O-2036-L - PRT000020155</t>
  </si>
  <si>
    <t>MAR-01.01.01-FEAMP-0350</t>
  </si>
  <si>
    <t>JOSÉ CARLOS GONÇALVES CASCÃO</t>
  </si>
  <si>
    <t>REINO do DRAGÃO  P-2033-C - PRT000001596</t>
  </si>
  <si>
    <t>MAR-01.01.01-FEAMP-0352</t>
  </si>
  <si>
    <t>SANTA MARIA DAS AREIAS,  AN-194-C - PRT000023099</t>
  </si>
  <si>
    <t>MAR-01.01.01-FEAMP-0353</t>
  </si>
  <si>
    <t>SENHORA DA AGONIA, AN-193-C - PRT000023172</t>
  </si>
  <si>
    <t>MAR-01.01.01-FEAMP-0354</t>
  </si>
  <si>
    <t>NEPTUNO,  A-3346-C - PRT000019696</t>
  </si>
  <si>
    <t>MAR-01.01.01-FEAMP-0358</t>
  </si>
  <si>
    <t>SCORPIUS, A-3570-C - PRT000022722</t>
  </si>
  <si>
    <t>MAR-01.01.01-FEAMP-0359</t>
  </si>
  <si>
    <t>CENTAURUS, A-3608-C - PRT000022670</t>
  </si>
  <si>
    <t>MAR-01.01.01-FEAMP-0360</t>
  </si>
  <si>
    <t>DENEB, A-3509-C - PRT000019301</t>
  </si>
  <si>
    <t>MAR-01.01.03-FEAMP-0361</t>
  </si>
  <si>
    <t>LUÍS MIGUEL CÂNDIDO GOMES</t>
  </si>
  <si>
    <t>SÃO JOSÉ II, AL-508-L - PRT000020143</t>
  </si>
  <si>
    <t>JOSÉ EDUARDO PEREIRA DA SILVA</t>
  </si>
  <si>
    <t>MAR-01.01.03-FEAMP-0364</t>
  </si>
  <si>
    <t>VÍTOR MANUEL VIEIRA FIDALGO</t>
  </si>
  <si>
    <t>MEU SONHO,  A-3626-L - PRT000022742</t>
  </si>
  <si>
    <t>MAR-01.01.03-FEAMP-0365</t>
  </si>
  <si>
    <t>ARMÉNIO DO CARMO BAGARRÃO</t>
  </si>
  <si>
    <t>IEMANJA, F-985-L - PRT000021965</t>
  </si>
  <si>
    <t>MAR-01.01.03-FEAMP-0366</t>
  </si>
  <si>
    <t>ALBERTO RODRIGO DO CARMO</t>
  </si>
  <si>
    <t>VAI COM CALMA, O-2167-L - PRT000023565</t>
  </si>
  <si>
    <t>MAR-01.01.01-FEAMP-0367</t>
  </si>
  <si>
    <t>Melhoria das estruturas de abrigo do convés, embarcação Arcturus, SG-279-L</t>
  </si>
  <si>
    <t>MAR-01.01.03-FEAMP-0368</t>
  </si>
  <si>
    <t>JOSÉ PAULO TAVARES BRAVO</t>
  </si>
  <si>
    <t>FLOR,  A-3780-L - PRT000023993</t>
  </si>
  <si>
    <t>MAR-01.01.01-FEAMP-0370</t>
  </si>
  <si>
    <t>AUGUSTO DA CUNHA JUNIOR A-3612-C - PRT000001712</t>
  </si>
  <si>
    <t>MAR-01.01.01-FEAMP-0371</t>
  </si>
  <si>
    <t>PARALELO, VC-296-C - PRT000001583</t>
  </si>
  <si>
    <t>MAR-01.01.03-FEAMP-0372</t>
  </si>
  <si>
    <t>ANTÓNIO CARLOS MARQUES JUSTINO</t>
  </si>
  <si>
    <t>DOIS NETOS,  SB-1327-L - PRT000023601</t>
  </si>
  <si>
    <t>MAR-01.01.01-FEAMP-0373</t>
  </si>
  <si>
    <t>Modernização da embarcação de pesca PORTO FRANCO FN-1643-C</t>
  </si>
  <si>
    <t>MAR-01.01.03-FEAMP-0374</t>
  </si>
  <si>
    <t>PAULO EMANUEL BAPTISTA FERREIRA</t>
  </si>
  <si>
    <t>ALEXANDRE, A-2054-L - PRT000013013</t>
  </si>
  <si>
    <t>MAR-01.01.01-FEAMP-0375</t>
  </si>
  <si>
    <t>FERNANDO ALVES NUNES</t>
  </si>
  <si>
    <t>Modernização da embarcação de pesca SÃO IRINEU FN-1656-C</t>
  </si>
  <si>
    <t>MAR-01.01.01-FEAMP-0376</t>
  </si>
  <si>
    <t>ABRAÃO MIGUEL  P-2148-C - PRT000022841</t>
  </si>
  <si>
    <t>MAR-01.01.01-FEAMP-0377</t>
  </si>
  <si>
    <t>JOÃO VIANA DA SILVA</t>
  </si>
  <si>
    <t>ANTÓNIO e GUIA  PV-272-C - PRT000020575</t>
  </si>
  <si>
    <t>MAR-01.01.01-FEAMP-0380</t>
  </si>
  <si>
    <t>MARCO DANIEL VIEIRA MONIZ</t>
  </si>
  <si>
    <t>Aquisição de rádio GMDSS para a embarcação Conde do Mar, SG-268-C</t>
  </si>
  <si>
    <t>MAR-01.01.01-FEAMP-0381</t>
  </si>
  <si>
    <t>Beneficiação/modificação da embarcação Bela Aurora, H-220-C</t>
  </si>
  <si>
    <t>MAR-01.01.01-FEAMP-0382</t>
  </si>
  <si>
    <t>MAR-01.01.03-FEAMP-0390</t>
  </si>
  <si>
    <t>LUÍS MANUEL GOMES FARINHA</t>
  </si>
  <si>
    <t>CARLOS E SÉRGIO, SB-1238-L - PRT000020970</t>
  </si>
  <si>
    <t>MAR-01.01.01-FEAMP-0391</t>
  </si>
  <si>
    <t>NUNO MIGUEL SILVA SOARES</t>
  </si>
  <si>
    <t>Aquisição de GPS para a embarcação, Santo Messias, PD-661-C</t>
  </si>
  <si>
    <t>MAR-01.01.01-FEAMP-0392</t>
  </si>
  <si>
    <t>TERROSO &amp; TORRÃO, LDA</t>
  </si>
  <si>
    <t>SUESTE, VR-544-C - PRT000019416</t>
  </si>
  <si>
    <t>MAR-01.01.03-FEAMP-0395</t>
  </si>
  <si>
    <t>MAR-01.01.03-FEAMP-0396</t>
  </si>
  <si>
    <t>FRANCISCO RUI DO CARMO MENDONÇA</t>
  </si>
  <si>
    <t>PAI E FILHO, O-2235-L  -  PRT000024874</t>
  </si>
  <si>
    <t>MAR-01.01.01-FEAMP-0397</t>
  </si>
  <si>
    <t>SOCIEDADE DE PESCA SOUSA &amp; MILHAZES, LDA</t>
  </si>
  <si>
    <t>MARGHERITA, PV-334-C - PRT000020363</t>
  </si>
  <si>
    <t>MAR-01.01.01-FEAMP-0400</t>
  </si>
  <si>
    <t>MANUEL AGONIA DA SILVA MARQUES</t>
  </si>
  <si>
    <t>SILVA MARQUES, VC-243-C - PRT000020502</t>
  </si>
  <si>
    <t>MAR-01.01.01-FEAMP-0401</t>
  </si>
  <si>
    <t>COSTA &amp; COENTRÃO PESCA ARTESANAL, LDA</t>
  </si>
  <si>
    <t>PACIFICO NORTE, PV-340-C - PRT000019130</t>
  </si>
  <si>
    <t>MAR-01.01.01-FEAMP-0402</t>
  </si>
  <si>
    <t>MARINO MANUEL MARQUES DA CUNHA FOLHA</t>
  </si>
  <si>
    <t>FOLHA SANTOS  L-2083-L - PRT000024838</t>
  </si>
  <si>
    <t>MAR-01.01.01-FEAMP-0407</t>
  </si>
  <si>
    <t>LUIS MANUEL MONIZ PENACHO</t>
  </si>
  <si>
    <t>Aquisição de rádio GMDSS para a embarcação Meu Anjo da Guarda, PD-672-C</t>
  </si>
  <si>
    <t>MAR-01.01.03-FEAMP-0410</t>
  </si>
  <si>
    <t>VENCEDOR, O-2161-L - PRT000023342</t>
  </si>
  <si>
    <t>MAR-01.01.03-FEAMP-0411</t>
  </si>
  <si>
    <t>JOÃO MANJUA BUCHINHO</t>
  </si>
  <si>
    <t>FILHOS E PAI, O-2157-L - PRT000023144</t>
  </si>
  <si>
    <t>MAR-01.01.01-FEAMP-0414</t>
  </si>
  <si>
    <t>JOÃO VITOR ANDRADE CABRAL</t>
  </si>
  <si>
    <t>Aquisição de GPS para a embarcação, Nelson e Raul, PD-658-C</t>
  </si>
  <si>
    <t>MAR-01.01.01-FEAMP-0418</t>
  </si>
  <si>
    <t>DRAGAOZINHO, PV-332-C - PRT000010763</t>
  </si>
  <si>
    <t>MAR-01.01.01-FEAMP-0422</t>
  </si>
  <si>
    <t>PARCERIA, PV-288-C - PRT000020574</t>
  </si>
  <si>
    <t>MAR-01.01.01-FEAMP-0424</t>
  </si>
  <si>
    <t>MARCO PAULO SILVEIRA DA ROSA</t>
  </si>
  <si>
    <t>Aquisição de jangada embarcação Gonçalito, H-524-L</t>
  </si>
  <si>
    <t>MAR-01.01.01-FEAMP-0425</t>
  </si>
  <si>
    <t>SAGITARIUS  A-3636-C</t>
  </si>
  <si>
    <t>MAR-01.01.01-FEAMP-0426</t>
  </si>
  <si>
    <t>LEONIS  A-3670-C</t>
  </si>
  <si>
    <t>MAR-01.01.03-FEAMP-0427</t>
  </si>
  <si>
    <t>JOSÉ ALBERTO MIRANDA DA CUNHA</t>
  </si>
  <si>
    <t>FILHO DE DEUS, V-608-L - PRT000021704</t>
  </si>
  <si>
    <t>MAR-01.01.01-FEAMP-0428</t>
  </si>
  <si>
    <t>JOÃO ALBERTO DE JESUS E JOÃO ALEXANDRE RODRIGUES</t>
  </si>
  <si>
    <t>Modernização da embarcação de pesca MARIA FLORIPES FN-1686-C</t>
  </si>
  <si>
    <t>MAR-01.01.03-FEAMP-0429</t>
  </si>
  <si>
    <t>Substituição de Motor da embarcação MARIA FLORIPES - FN-1686-C</t>
  </si>
  <si>
    <t>MAR-01.01.01-FEAMP-0431</t>
  </si>
  <si>
    <t>ANTÓNIO MANUEL TROCADO CASCÃO</t>
  </si>
  <si>
    <t>SENHORA DAS DORES, PV-117-C - PRT000000373</t>
  </si>
  <si>
    <t>MAR-01.01.03-FEAMP-0437</t>
  </si>
  <si>
    <t>JOSÉ MANUEL AVEIRO PIRES</t>
  </si>
  <si>
    <t>GOLFINHO -  TR-1655-L</t>
  </si>
  <si>
    <t>MAR-01.01.01-FEAMP-0440</t>
  </si>
  <si>
    <t>DELPHINUS  A-3602-C</t>
  </si>
  <si>
    <t>MAR-01.01.01-FEAMP-0442</t>
  </si>
  <si>
    <t>MANUEL CABRAL DE ANDRADE PALRÃO</t>
  </si>
  <si>
    <t>Aquisição de rádio GMDSS para a embarcação Coração do Oceano PD-575-C, T1</t>
  </si>
  <si>
    <t>MAR-01.01.01-FEAMP-0443</t>
  </si>
  <si>
    <t>SALVADOR GRAÇA  PV-284-C</t>
  </si>
  <si>
    <t>MAR-01.01.03-FEAMP-0450</t>
  </si>
  <si>
    <t>GISELA DE OLIVEIRA BRANDÃO CONDE</t>
  </si>
  <si>
    <t>CHICO GAMELAS - A-3904-L</t>
  </si>
  <si>
    <t>MAR-01.01.03-FEAMP-0451</t>
  </si>
  <si>
    <t>MANUEL MARIA DE LEMOS AFONSO</t>
  </si>
  <si>
    <t>SANTO AMARO  ES-324-L</t>
  </si>
  <si>
    <t>MAR-01.01.01-FEAMP-0458</t>
  </si>
  <si>
    <t>modernização da embarcação de pesca Araus PS-92-C</t>
  </si>
  <si>
    <t>MAR-01.01.01-FEAMP-0461</t>
  </si>
  <si>
    <t>ANTÓNIO VIEIRA ANDRADE</t>
  </si>
  <si>
    <t>Aquisição equipamento segurança p/ embarcação Ponta da Ribeira Quente, PD-119-L</t>
  </si>
  <si>
    <t>MAR-01.01.01-FEAMP-0469</t>
  </si>
  <si>
    <t>JOSÉ BENJAMIM ALVES DA SILVA</t>
  </si>
  <si>
    <t>Modernização da embarcação de pesca ILHÉU CHÃO FN-1731-L</t>
  </si>
  <si>
    <t>MAR-01.02.01-FEAMP-0001</t>
  </si>
  <si>
    <t>PAULO FERNANDO DE ALMEIDA VIDAL</t>
  </si>
  <si>
    <t>SÓ OS DOIS  PE-2356-L  -  PRT000022854</t>
  </si>
  <si>
    <t>MAR-01.02.01-FEAMP-0002</t>
  </si>
  <si>
    <t>DAVID GONÇALO NOBRE CAÇOILA</t>
  </si>
  <si>
    <t>JONI  SM-300-L  -   PRT000023470</t>
  </si>
  <si>
    <t>MAR-01.02.01-FEAMP-0006</t>
  </si>
  <si>
    <t>ÂNGELO  MIGUEL MACHADO MANGAS</t>
  </si>
  <si>
    <t>A MALA T-425-L  -  PRT000024376</t>
  </si>
  <si>
    <t>MAR-01.02.01-FEAMP-0007</t>
  </si>
  <si>
    <t>SILVÉRIO MANUEL VC-243-C - Aquisição -  PRT000020502</t>
  </si>
  <si>
    <t>MAR-01.02.01-FEAMP-0009</t>
  </si>
  <si>
    <t>TRAJANO MANUEL FANGUEIRO MARTINS</t>
  </si>
  <si>
    <t>XEMICA, V-1091-C - Aquisição -  PRT000023545</t>
  </si>
  <si>
    <t>MAR-01.02.01-FEAMP-0012</t>
  </si>
  <si>
    <t>EMANUEL RIBEIRO BAETA</t>
  </si>
  <si>
    <t>BELUGA, F-1102-L  -  PRT000023140</t>
  </si>
  <si>
    <t>MAR-01.02.01-FEAMP-0013</t>
  </si>
  <si>
    <t>BRUNO JOSE GRAÇA CERQUEIRA</t>
  </si>
  <si>
    <t>MAR FURIOSO  PV-335-L  -  PRT000020326</t>
  </si>
  <si>
    <t>MAR-01.02.01-FEAMP-0015</t>
  </si>
  <si>
    <t>RUI DANIEL RAMOS PEREIRA</t>
  </si>
  <si>
    <t>DEUS DOS PEIXES, V-1083-C  -  PRT000023691</t>
  </si>
  <si>
    <t>MAR-01.03.02-FEAMP-0002</t>
  </si>
  <si>
    <t>UNIVERSIDADE DE ÉVORA</t>
  </si>
  <si>
    <t>Plano Operacional de Monitorização e Gestão de Peixes Anádromos em Portugal</t>
  </si>
  <si>
    <t>MAR-01.03.01-FEAMP-0003</t>
  </si>
  <si>
    <t>Faculdade de Ciências de Lisboa</t>
  </si>
  <si>
    <t>VALOREJET</t>
  </si>
  <si>
    <t>MAR-01.03.01-FEAMP-0005</t>
  </si>
  <si>
    <t>Universidade de Aveiro</t>
  </si>
  <si>
    <t>MOLBIPACK - DESENVOLVIMENTO DE METODOLOGIAS E EMBALAGENS</t>
  </si>
  <si>
    <t>MAR-01.03.02-FEAMP-0007</t>
  </si>
  <si>
    <t>CONTRIBUTO PARA A GESTÃO SUSTENTADA DA PEQUENA PESCA COSTEIRA E DA APANHA</t>
  </si>
  <si>
    <t>MAR-01.03.02-FEAMP-0008</t>
  </si>
  <si>
    <t>A Pesca Com Arte de Xávega</t>
  </si>
  <si>
    <t>MAR-01.03.02-FEAMP-0009</t>
  </si>
  <si>
    <t>Município de Vila Nova de Cerveira</t>
  </si>
  <si>
    <t>MAR-01.03.01-FEAMP-0011</t>
  </si>
  <si>
    <t>PROJETO I9+PROALGA</t>
  </si>
  <si>
    <t>MAR-01.03.02-FEAMP-0012</t>
  </si>
  <si>
    <t>Municipio de Mafra</t>
  </si>
  <si>
    <t>REDE OURICEIRA MAR</t>
  </si>
  <si>
    <t>MAR-01.03.02-FEAMP-0013</t>
  </si>
  <si>
    <t>NIPOGES</t>
  </si>
  <si>
    <t>MAR-01.03.01-FEAMP-0016</t>
  </si>
  <si>
    <t>Universidade Nova de Lisboa</t>
  </si>
  <si>
    <t>Alga 4Food</t>
  </si>
  <si>
    <t>MAR-01.03.02-FEAMP-0018</t>
  </si>
  <si>
    <t>INSTITUTO POLITÉCNICO DE LEIRIA</t>
  </si>
  <si>
    <t>CO-PESCA 2</t>
  </si>
  <si>
    <t>MAR-01.03.02-FEAMP-0019</t>
  </si>
  <si>
    <t>Parceria AL Percebe</t>
  </si>
  <si>
    <t>MAR-01.03.01-FEAMP-0020</t>
  </si>
  <si>
    <t>Universidade do Algarve</t>
  </si>
  <si>
    <t>INOVPESCA - Redução de capturas acidentais de espécies marinhas protegidas</t>
  </si>
  <si>
    <t>MAR-01.03.02-FEAMP-0021</t>
  </si>
  <si>
    <t>MAR-01.03.02-FEAMP-0022</t>
  </si>
  <si>
    <t>MAR-01.03.01-FEAMP-0023</t>
  </si>
  <si>
    <t>BIVALOR-Criação de Depósito e Unidade de Transformação de Bivalves do Tejo</t>
  </si>
  <si>
    <t>MAR-01.03.01-FEAMP-0025</t>
  </si>
  <si>
    <t>INSTITUTO SUPERIOR TÉCNICO</t>
  </si>
  <si>
    <t>SMOKLEAN</t>
  </si>
  <si>
    <t>MAR-01.03.02-FEAMP-0026</t>
  </si>
  <si>
    <t>Sociedade Portuguesa para o Estudo das Aves</t>
  </si>
  <si>
    <t>ANZOL+</t>
  </si>
  <si>
    <t>MAR-01.03.01-FEAMP-0028</t>
  </si>
  <si>
    <t>SMART FISHING</t>
  </si>
  <si>
    <t>MAR-01.03.01-FEAMP-0029</t>
  </si>
  <si>
    <t>E-Fishing: Novas ferramentas moleculares para apoio à gestão da pesca</t>
  </si>
  <si>
    <t>MAR-01.03.01-FEAMP-0030</t>
  </si>
  <si>
    <t>PASCOAL E FILHOS, SA</t>
  </si>
  <si>
    <t>Rumo à Excelência Operacional</t>
  </si>
  <si>
    <t>MAR-01.03.01-FEAMP-0031</t>
  </si>
  <si>
    <t>Universidade do Porto</t>
  </si>
  <si>
    <t>ICBAS E FishMarket</t>
  </si>
  <si>
    <t>MAR-01.03.01-FEAMP-0032</t>
  </si>
  <si>
    <t>UNIVERSIDADE DE COIMBRA</t>
  </si>
  <si>
    <t>MAR-01.03.02-FEAMP-0037</t>
  </si>
  <si>
    <t>DIREÇÃO REGIONAL DAS PESCAS</t>
  </si>
  <si>
    <t>Conferência internacional sobre governança dos oceanos em regiões arquipelágicas</t>
  </si>
  <si>
    <t>MAR-01.03.02-FEAMP-0038</t>
  </si>
  <si>
    <t>IMAR - INSTITUTO DO MAR</t>
  </si>
  <si>
    <t>DDeSPAr-Diversificação p/ desenvolvimento sustentavel da pesca artesanal Açores</t>
  </si>
  <si>
    <t>MAR-01.03.02-FEAMP-0039</t>
  </si>
  <si>
    <t>PESCAz-Pescarias sustentaveis Açores</t>
  </si>
  <si>
    <t>MAR-01.03.02-FEAMP-0040</t>
  </si>
  <si>
    <t>SOS TubaProf</t>
  </si>
  <si>
    <t>MAR-01.04.02-FEAMP-0001</t>
  </si>
  <si>
    <t>BIODIVERSIDADE E ECOLOGIA DO ZOOPLÂNCTON DE PORTUGAL</t>
  </si>
  <si>
    <t>DGRM - Direção Geral de Recursos Naturais Segurança e Serviços Marítimos</t>
  </si>
  <si>
    <t>MAR-01.04.02-FEAMP-0002</t>
  </si>
  <si>
    <t>MAR-01.04.02-FEAMP-0003</t>
  </si>
  <si>
    <t>CONPRAR Protecção e Restauração da Biodiversidade</t>
  </si>
  <si>
    <t>MAR-01.04.02-FEAMP-0004</t>
  </si>
  <si>
    <t>Direção-Geral de Recursos Naturais, Segurança e Serviços Marítimos</t>
  </si>
  <si>
    <t>PESCA LÚDICA</t>
  </si>
  <si>
    <t>MAR-01.04.02-FEAMP-0005</t>
  </si>
  <si>
    <t>CRUSTAPANHA</t>
  </si>
  <si>
    <t>MAR-01.04.02-FEAMP-0006</t>
  </si>
  <si>
    <t>TUBAREPEL</t>
  </si>
  <si>
    <t>MAR-01.04.02-FEAMP-0007</t>
  </si>
  <si>
    <t>VALPRAD</t>
  </si>
  <si>
    <t>MAR-01.04.02-FEAMP-0009</t>
  </si>
  <si>
    <t>SARDINHA 2020</t>
  </si>
  <si>
    <t>MAR-01.04.02-FEAMP-0010</t>
  </si>
  <si>
    <t>MAR-01.04.02-FEAMP-0011</t>
  </si>
  <si>
    <t>MANUAL PRÁTICO DE IDENTIFICAÇÃO DE PEIXES ÓSSEOS</t>
  </si>
  <si>
    <t>MAR-01.04.02-FEAMP-0012</t>
  </si>
  <si>
    <t>CEIC</t>
  </si>
  <si>
    <t>MAR-01.04.02-FEAMP-0013</t>
  </si>
  <si>
    <t>CSS</t>
  </si>
  <si>
    <t>MAR-01.04.02-FEAMP-0014</t>
  </si>
  <si>
    <t>RESTAURA2020</t>
  </si>
  <si>
    <t>MAR-01.04.02-FEAMP-0015</t>
  </si>
  <si>
    <t>MAR-01.04.02-FEAMP-0016</t>
  </si>
  <si>
    <t>Avaliação e monotorização das comunidades bentónicas</t>
  </si>
  <si>
    <t>MAR-01.04.02-FEAMP-0018</t>
  </si>
  <si>
    <t>Potenciar a proteção e revitalização da biodiversidade marinha</t>
  </si>
  <si>
    <t>MAR-01.04.02-FEAMP-0019</t>
  </si>
  <si>
    <t>MAR-01.04.02-FEAMP-0020</t>
  </si>
  <si>
    <t>MAR-01.04.02-FEAMP-0021</t>
  </si>
  <si>
    <t>INSTITUTO DAS FLORESTAS E CONSEVAÇÃO DA NATUREZA, IP RAM</t>
  </si>
  <si>
    <t>Criação de recife artificial no Porto Santo</t>
  </si>
  <si>
    <t>MAR-01.04.02-FEAMP-0022</t>
  </si>
  <si>
    <t>Criação de recife artificial no parque natural marinho do Cabo Girão</t>
  </si>
  <si>
    <t>MAR-01.04.02-FEAMP-0023</t>
  </si>
  <si>
    <t>MEDAVES PESCA</t>
  </si>
  <si>
    <t>MAR-01.04.02-FEAMP-0024</t>
  </si>
  <si>
    <t>MAR-01.04.02-FEAMP-0025</t>
  </si>
  <si>
    <t>Universidade do Porto / ICBAS - RecBio</t>
  </si>
  <si>
    <t>MAR-01.04.02-FEAMP-0026</t>
  </si>
  <si>
    <t>Restauro de Sapais Estuarinos vom vista à sustentabilidade -</t>
  </si>
  <si>
    <t>MAR-01.04.02-FEAMP-0029</t>
  </si>
  <si>
    <t>HIPPOSAVE-Plano de recuperação de cavalos-marinhos da Ria Formosa</t>
  </si>
  <si>
    <t>MAR-01.05.01-FEAMP-0001</t>
  </si>
  <si>
    <t>MAR-01.05.03-FEAMP-0002</t>
  </si>
  <si>
    <t>Apetrechamento de apoios à pesca - Algarve</t>
  </si>
  <si>
    <t>MAR-01.05.01-FEAMP-0003</t>
  </si>
  <si>
    <t>APETRECHAMENTO DE APOIO À PESCA - FIGUEIRA DA FOZ</t>
  </si>
  <si>
    <t>MAR-01.05.02-FEAMP-0004</t>
  </si>
  <si>
    <t>DOCAPESCA - Apetrechamento de Apoio à Pesca - Matosinhos</t>
  </si>
  <si>
    <t>MAR-01.05.01-FEAMP-0005</t>
  </si>
  <si>
    <t>Aquisição de equipamentos que beneficiem as condições de desembarque, atracação</t>
  </si>
  <si>
    <t>MAR-01.05.01-FEAMP-0006</t>
  </si>
  <si>
    <t>Reabilitação da Rampa Varadouro - Ericeira</t>
  </si>
  <si>
    <t>MAR-01.05.01-FEAMP-0007</t>
  </si>
  <si>
    <t>Docapesca - Melhoria da Eficiência Energética e Segurança nos Portos de Pesca</t>
  </si>
  <si>
    <t>MAR-01.05.01-FEAMP-0008</t>
  </si>
  <si>
    <t>APL - Administração do Porto de Lisboa, S A</t>
  </si>
  <si>
    <t>Reabilitação do Pontão Digama do Porto de Pesca da Trafaria</t>
  </si>
  <si>
    <t>MAR-01.05.01-FEAMP-0009</t>
  </si>
  <si>
    <t>MAR-01.05.01-FEAMP-0010</t>
  </si>
  <si>
    <t>Requalificação do Sistema de Captação de Água Salgada -Porto de Pesca de Peniche</t>
  </si>
  <si>
    <t>MAR-01.05.01-FEAMP-0011</t>
  </si>
  <si>
    <t>Requalificação Porto Pesca Tavira</t>
  </si>
  <si>
    <t>Apetrechamento de Apoio à Pesca - Aveiro</t>
  </si>
  <si>
    <t>MAR-01.05.01-FEAMP-0014</t>
  </si>
  <si>
    <t>Apetrechamento de Apoio à Pesca - Sines</t>
  </si>
  <si>
    <t>MAR-01.05.04-FEAMP-0015</t>
  </si>
  <si>
    <t>MUNICÍPIO DE ÍLHAVO</t>
  </si>
  <si>
    <t>Recuperação dos armazéns de aprestos do cais de abrigo para pesca artesanal</t>
  </si>
  <si>
    <t>MAR-01.05.04-FEAMP-0016</t>
  </si>
  <si>
    <t>Recuperação de Estruturas Flutuantes do Cais dos Pescadores da Costa Nova</t>
  </si>
  <si>
    <t>MAR-01.05.01-FEAMP-0018</t>
  </si>
  <si>
    <t>Prolongamento do Quebra Mar interior do porto de Peniche</t>
  </si>
  <si>
    <t>MAR-01.05.01-FEAMP-0019</t>
  </si>
  <si>
    <t>APARA - ASSOCIAÇÃO DE PESCA ARTESANAL DA REGIÃO DE AVEIRO</t>
  </si>
  <si>
    <t>APARA - PLANO DE CRESCIMENTO</t>
  </si>
  <si>
    <t>MAR-01.05.02-FEAMP-0020</t>
  </si>
  <si>
    <t>ARTESANALPESCA - ORGANIZAÇAO DE PRODUTORES DE PESCA, CRL</t>
  </si>
  <si>
    <t>Melhoria do acondicionamento do Pescado</t>
  </si>
  <si>
    <t>MAR-01.05.02-FEAMP-0021</t>
  </si>
  <si>
    <t>UNIÃO DE FREGUESIAS DE MONCARAPACHO E FUSETA</t>
  </si>
  <si>
    <t>Melhoria das condições de descarga e acesso ao cais de desembarque da pesca</t>
  </si>
  <si>
    <t>MAR-01.05.02-FEAMP-0022</t>
  </si>
  <si>
    <t>Montagem de carro de alagem e guincho, na rampa de acesso, para as embarcações</t>
  </si>
  <si>
    <t>MAR-01.05.01-FEAMP-0023</t>
  </si>
  <si>
    <t>ASSOCIAÇÃO PRÓ MAIOR SEGURANÇA DOS HOMENS DO MAR</t>
  </si>
  <si>
    <t>PRÓ-MAIOR - Armazéns Aprestos Povoa de Varzim</t>
  </si>
  <si>
    <t>MAR-01.05.02-FEAMP-0024</t>
  </si>
  <si>
    <t>MAR-01.05.02-FEAMP-0025</t>
  </si>
  <si>
    <t>MAR-01.05.02-FEAMP-0026</t>
  </si>
  <si>
    <t>MAR-01.05.02-FEAMP-0027</t>
  </si>
  <si>
    <t>MAR-01.05.02-FEAMP-0028</t>
  </si>
  <si>
    <t>MAR-01.05.03-FEAMP-0029</t>
  </si>
  <si>
    <t>SECRETARIA REGIONAL DE AGRICULTURA E PESCAS</t>
  </si>
  <si>
    <t>Remodelação do posto de receção de pescado do Porto Moniz</t>
  </si>
  <si>
    <t>MAR-01.05.01-FEAMP-0030</t>
  </si>
  <si>
    <t>Reperfilamento do cais do Porto de Pesca do Caniçal</t>
  </si>
  <si>
    <t>MAR-01.05.01-FEAMP-0032</t>
  </si>
  <si>
    <t>SECRETARIA REGIONAL DO MAR CIÊNCIA E TECNOLOGIA/INSPEÇÃO REGIONAL PESCAS AÇORES</t>
  </si>
  <si>
    <t>Oficina de embarcações do núcleo de pescas do porto da Praia da Vitória</t>
  </si>
  <si>
    <t>MAR-01.05.01-FEAMP-0035</t>
  </si>
  <si>
    <t>Instalação de grua no porto de pesca dos Biscoitos</t>
  </si>
  <si>
    <t>MAR-01.05.03-FEAMP-0036</t>
  </si>
  <si>
    <t>MAR-01.05.02-FEAMP-0037</t>
  </si>
  <si>
    <t>Aquisição de equipamentos para o entreposto frigorífico de Ponta Delgada</t>
  </si>
  <si>
    <t>MAR-01.05.01-FEAMP-0038</t>
  </si>
  <si>
    <t>Melhoramento das condições de operacionalidade do porto de Santa Cruz da Gracios</t>
  </si>
  <si>
    <t>MAR-01.05.03-FEAMP-0039</t>
  </si>
  <si>
    <t>Prest serviços p/ elab proj exec, fisc e emp melhoramento amp entreposto Velas</t>
  </si>
  <si>
    <t>MAR-01.05.02-FEAMP-0040</t>
  </si>
  <si>
    <t>OLHÃOPESCA - ORGANIZAÇÃO DE PRODUTORES DE PESCA DO ALGARVE, CRL</t>
  </si>
  <si>
    <t>Aquisição de equipamentos que beneficiem as condições de desembarque de produtos</t>
  </si>
  <si>
    <t>MAR-01.05.01-FEAMP-0041</t>
  </si>
  <si>
    <t>MAR-01.05.01-FEAMP-0042</t>
  </si>
  <si>
    <t>RECUPERAÇÃO DO QUEBRA MAR DO PORTO DA ERICEIRA</t>
  </si>
  <si>
    <t>MAR-01.05.04-FEAMP-0043</t>
  </si>
  <si>
    <t>MAR-01.05.01-FEAMP-0044</t>
  </si>
  <si>
    <t>Reabilitação do pavimento do cais de descarga Porto de Pesca de Quarteira</t>
  </si>
  <si>
    <t>MAR-01.05.01-FEAMP-0045</t>
  </si>
  <si>
    <t>Recuperação do molhe nascente e dragagem acessória da barra dos portos Tavira</t>
  </si>
  <si>
    <t>MAR-01.05.01-FEAMP-0046</t>
  </si>
  <si>
    <t>MAR-01.05.01-FEAMP-0047</t>
  </si>
  <si>
    <t>MELHORIA DAS CONDIÇÕES DE SEGURANÇA DO PORTO DA NAZARÉ</t>
  </si>
  <si>
    <t>MAR-01.05.02-FEAMP-0049</t>
  </si>
  <si>
    <t>Propeixe - Aquisição de Empilhadores e Dornas</t>
  </si>
  <si>
    <t>MAR-01.05.01-FEAMP-0050</t>
  </si>
  <si>
    <t>MAR-01.05.01-FEAMP-0051</t>
  </si>
  <si>
    <t>Montagem de plataforma flutuante de apoio a pesca - Sagres</t>
  </si>
  <si>
    <t>MAR-01.05.01-FEAMP-0052</t>
  </si>
  <si>
    <t>Construção de Novas Captações, Bombagem e Tratamento de Àgua Salgada - Sesimbra</t>
  </si>
  <si>
    <t>MAR-01.05.03-FEAMP-0054</t>
  </si>
  <si>
    <t>Reabilitação da Lota da Costa da Caparica</t>
  </si>
  <si>
    <t>MAR-01.05.01-FEAMP-0055</t>
  </si>
  <si>
    <t>Rearranjo de poitas e respectivas correntes das embarcações de pesca artesanal</t>
  </si>
  <si>
    <t>MAR-01.05.01-FEAMP-0056</t>
  </si>
  <si>
    <t>Melhoria da Eficiência Ambiental Energética - Porto Pesca Sustentável da Nazaré</t>
  </si>
  <si>
    <t>MAR-01.05.01-FEAMP-0057</t>
  </si>
  <si>
    <t>Apetrechamento de Apoio à Pesca - Nazaré</t>
  </si>
  <si>
    <t>MAR-01.05.01-FEAMP-0058</t>
  </si>
  <si>
    <t>MAR-01.05.01-FEAMP-0059</t>
  </si>
  <si>
    <t>Reabilitação dos Furos de Captação e Sistema de Bombagem e Tratamento de Água</t>
  </si>
  <si>
    <t>MAR-01.05.04-FEAMP-0060</t>
  </si>
  <si>
    <t>MUNICÍPIO DE FARO</t>
  </si>
  <si>
    <t>Equipamentos de apoio ao Porto de Abrigo - Ilha da Culatra</t>
  </si>
  <si>
    <t>MAR-01.05.01-FEAMP-0061</t>
  </si>
  <si>
    <t>MUNICÍPIO DE OLHÃO</t>
  </si>
  <si>
    <t>Requalificação e valorização da rampa de acesso a embarcações no Porto de Olhão</t>
  </si>
  <si>
    <t>MAR-01.05.01-FEAMP-0062</t>
  </si>
  <si>
    <t>Requalificação dos apoios de pesca na Fuzeta</t>
  </si>
  <si>
    <t>MAR-01.05.01-FEAMP-0063</t>
  </si>
  <si>
    <t>Reabilitação das redes de fornecimento de água e electricidade - Porto Portimão</t>
  </si>
  <si>
    <t>MAR-01.05.01-FEAMP-0064</t>
  </si>
  <si>
    <t>Reabilitação da lota da Fuseta</t>
  </si>
  <si>
    <t>MAR-01.05.01-FEAMP-0065</t>
  </si>
  <si>
    <t>MUNICÍPIO DA MURTOSA</t>
  </si>
  <si>
    <t>Requalificação do Cais da Cova do Chegado</t>
  </si>
  <si>
    <t>MAR-01.05.01-FEAMP-0066</t>
  </si>
  <si>
    <t>MOLHE NO PORTO DE ABRIGO DA TORREIRA</t>
  </si>
  <si>
    <t>MAR-01.05.03-FEAMP-0069</t>
  </si>
  <si>
    <t>Edificação e infraestruturas de apoio à descarga da sardinha</t>
  </si>
  <si>
    <t>MAR-01.05.02-FEAMP-0070</t>
  </si>
  <si>
    <t>ASSOCIAÇÃO DE MORADORES DA ILHA DA CULATRA</t>
  </si>
  <si>
    <t>Aquisição de contentores para guarda de artes e aprestos de pesca - Culatra</t>
  </si>
  <si>
    <t>MAR-01.05.04-FEAMP-0071</t>
  </si>
  <si>
    <t>Fornecimento e montagem de cais flutuante para apoio de pesca - Ilha da Culatra</t>
  </si>
  <si>
    <t>MAR-01.05.02-FEAMP-0072</t>
  </si>
  <si>
    <t>Aquisição de equipamentos que beneficiem as condições de desembarque</t>
  </si>
  <si>
    <t>MAR-01.05.01-FEAMP-0074</t>
  </si>
  <si>
    <t>MAR-01.05.03-FEAMP-0075</t>
  </si>
  <si>
    <t>Aquisição 15 marcadores pneumáticos p/ marcação de pescado c/ etiqueta, p/ RAA</t>
  </si>
  <si>
    <t>MAR-01.05.01-FEAMP-0076</t>
  </si>
  <si>
    <t>APROPESCA - ORGANIZAÇÃO DE PRODUTORES DE PESCA ARTESANAL, CRL</t>
  </si>
  <si>
    <t>MAR-01.05.01-FEAMP-0077</t>
  </si>
  <si>
    <t>MAR-01.05.01-FEAMP-0078</t>
  </si>
  <si>
    <t>Plataforma Flutuante - Porto de Pesca de Peniche</t>
  </si>
  <si>
    <t>MAR-01.05.01-FEAMP-0079</t>
  </si>
  <si>
    <t>Reabilitação de Armazéns de Aprestos - Porto Pesca de Sesimbra</t>
  </si>
  <si>
    <t>MAR-01.05.01-FEAMP-0080</t>
  </si>
  <si>
    <t>Aquisição de Guincho Hidráulico</t>
  </si>
  <si>
    <t>MUNICÍPIO DA LOURINHÃ</t>
  </si>
  <si>
    <t>MAR-01.05.01-FEAMP-0082</t>
  </si>
  <si>
    <t>OPCENTRO - COOPERATIVA DE PESCA GERAL DO CENTRO, CRL</t>
  </si>
  <si>
    <t>Aquisição de Contentores Isotérmicos e Inox</t>
  </si>
  <si>
    <t>MAR-01.05.01-FEAMP-0083</t>
  </si>
  <si>
    <t>MUNICÍPIO DE TORRES VEDRAS</t>
  </si>
  <si>
    <t>Requalificação do Porto de Pesca Local da Assenta</t>
  </si>
  <si>
    <t>MAR-01.05.01-FEAMP-0085</t>
  </si>
  <si>
    <t>União de Freguesias de Santa Marinha e são Pedro da Afurada</t>
  </si>
  <si>
    <t>AFURADA - Posto de Controlo e Registo de Pescado</t>
  </si>
  <si>
    <t>MAR-01.05.01-FEAMP-0086</t>
  </si>
  <si>
    <t>MUNICÍPIO DE MATOSINHOS</t>
  </si>
  <si>
    <t>MAR-01.05.02-FEAMP-0087</t>
  </si>
  <si>
    <t>Municipio do Barreiro</t>
  </si>
  <si>
    <t>Requalificação da Doca Seca</t>
  </si>
  <si>
    <t>MAR-01.05.02-FEAMP-0088</t>
  </si>
  <si>
    <t>MUNICÍPIO DE VILA DO BISPO</t>
  </si>
  <si>
    <t>Aquisição de contentores no núcleo de pesca de Salema</t>
  </si>
  <si>
    <t>MAR-01.05.01-FEAMP-0090</t>
  </si>
  <si>
    <t>MUNICÍPIO DE AVEIRO</t>
  </si>
  <si>
    <t>MAR-01.05.03-FEAMP-0093</t>
  </si>
  <si>
    <t>Reabilitação da Lota do Funchal</t>
  </si>
  <si>
    <t>MAR-01.05.03-FEAMP-0094</t>
  </si>
  <si>
    <t>Aquisição de sistema rastreabilidade e identificação de tamanho e calibre</t>
  </si>
  <si>
    <t>MAR-01.05.03-FEAMP-0095</t>
  </si>
  <si>
    <t>MAR-01.05.01-FEAMP-0096</t>
  </si>
  <si>
    <t>Fornecimento e montagem de central de gelo Rabo de Peixe</t>
  </si>
  <si>
    <t>MAR-01.05.01-FEAMP-0098</t>
  </si>
  <si>
    <t>MAR-01.05.01-FEAMP-0099</t>
  </si>
  <si>
    <t>MAR-01.05.02-FEAMP-0100</t>
  </si>
  <si>
    <t>MAR-01.05.02-FEAMP-0102</t>
  </si>
  <si>
    <t>SESIBAL - COOPERATIVA DE PESCA DE SETÚBAL, SESIMBRA E SINES, CRL</t>
  </si>
  <si>
    <t>Aquisição de equipamentos para  a qualidade do pescado e condições de descarga</t>
  </si>
  <si>
    <t>MAR-01.05.01-FEAMP-0107</t>
  </si>
  <si>
    <t>Renovação de espaço e adaptação de balneários no Porto da Póvoa de Varzim</t>
  </si>
  <si>
    <t>MAR-01.05.02-FEAMP-0109</t>
  </si>
  <si>
    <t>Aquisição de equipamentos de movimentação de carga e vasilhame</t>
  </si>
  <si>
    <t>MAR-01.05.02-FEAMP-0110</t>
  </si>
  <si>
    <t>Implantação e Instalação de Apoios de Pesca - Olhão</t>
  </si>
  <si>
    <t>MAR-01.05.01-FEAMP-0111</t>
  </si>
  <si>
    <t>Projeto para Construção do Pavilhão de Cerco no Porto de Pesca de Sesimbra</t>
  </si>
  <si>
    <t>MAR-01.05.01-FEAMP-0112</t>
  </si>
  <si>
    <t>Sistema de venda em lota, rastreabilidade e estatistica - Projeto Piloto Setubal</t>
  </si>
  <si>
    <t>MAR-01.05.01-FEAMP-0113</t>
  </si>
  <si>
    <t>Melhoria da eficiência energética - Porto de Pesca de Peniche</t>
  </si>
  <si>
    <t>MAR-01.05.01-FEAMP-0115</t>
  </si>
  <si>
    <t>DOCAPESCA - Requalificação do Sistema de Captação de Água - Matosinhos</t>
  </si>
  <si>
    <t>MAR-01.05.01-FEAMP-0116</t>
  </si>
  <si>
    <t>MAR-01.05.02-FEAMP-0117</t>
  </si>
  <si>
    <t>Reabilitação dos cais de descarga, estacionamento e abastecimento- Porto Peniche</t>
  </si>
  <si>
    <t>MAR-01.05.04-FEAMP-0118</t>
  </si>
  <si>
    <t>Construção de rampa de acesso para as embarcações no cais de abrigo</t>
  </si>
  <si>
    <t>MAR-01.05.01-FEAMP-0120</t>
  </si>
  <si>
    <t>Aquisição de contentores isotérmicos para transporte de pescado e gelo</t>
  </si>
  <si>
    <t>MAR-01.05.01-FEAMP-0121</t>
  </si>
  <si>
    <t>Parque de apoio aos armadores de pesca no Porto de Pesca de Lagos</t>
  </si>
  <si>
    <t>MAR-01.05.01-FEAMP-0123</t>
  </si>
  <si>
    <t>MAR-01.05.01-FEAMP-0126</t>
  </si>
  <si>
    <t>Melhoria da Eficiência Energética - Porto de Pesca da Nazaré</t>
  </si>
  <si>
    <t>MAR-01.05.01-FEAMP-0127</t>
  </si>
  <si>
    <t>VIDAS NAVEGANTES, LDA</t>
  </si>
  <si>
    <t>Modernização de instalações terrestres (armazéns de apresto) no Porto da Fig Foz</t>
  </si>
  <si>
    <t>MAR-01.05.01-FEAMP-0128</t>
  </si>
  <si>
    <t>Reordenamento parcial do Porto de Pesca de Quarteira</t>
  </si>
  <si>
    <t>MAR-01.05.01-FEAMP-0129</t>
  </si>
  <si>
    <t>MAR-01.05.01-FEAMP-0131</t>
  </si>
  <si>
    <t>Melhoria da Eficência Energética - Portos do Algarve</t>
  </si>
  <si>
    <t>MAR-01.05.01-FEAMP-0133</t>
  </si>
  <si>
    <t>MAR-01.05.01-FEAMP-0134</t>
  </si>
  <si>
    <t>MODERNIZAÇÃO DE INSTALAÇÕES TERRESTRES (ARMAZÉM DE APRESTOS)</t>
  </si>
  <si>
    <t>MAR-01.05.04-FEAMP-0136</t>
  </si>
  <si>
    <t>Sociedade Polis Litoral Sudoeste</t>
  </si>
  <si>
    <t>Recuperação dos arrumos de aprestos de pesca no Portinho da Lapa das Pombas</t>
  </si>
  <si>
    <t>MAR-01.05.02-FEAMP-0137</t>
  </si>
  <si>
    <t>Reparação do Cais do Molhe de Abrigo do Portinho de Porto Covo</t>
  </si>
  <si>
    <t>MAR-01.05.01-FEAMP-0138</t>
  </si>
  <si>
    <t>Remodelação do varadouro do Paul do Mar</t>
  </si>
  <si>
    <t>MAR-01.05.01-FEAMP-0139</t>
  </si>
  <si>
    <t>Administração do Porto de Setúbal e Sesimbra</t>
  </si>
  <si>
    <t>Construção da Ponte-Cais nº 4 - Porto de Sesimbra</t>
  </si>
  <si>
    <t>MAR-01.05.01-FEAMP-0141</t>
  </si>
  <si>
    <t>MAR-01.05.01-FEAMP-0142</t>
  </si>
  <si>
    <t>MAR-01.05.01-FEAMP-0143</t>
  </si>
  <si>
    <t>Reabilitação da Ponte-Cais Sul do Porto de Pesca da Baleeira, Sagres</t>
  </si>
  <si>
    <t>MAR-01.05.01-FEAMP-0144</t>
  </si>
  <si>
    <t>Reabilitação de Armazém - Porto de Pesca da Figueira da Foz</t>
  </si>
  <si>
    <t>MAR-01.05.03-FEAMP-0145</t>
  </si>
  <si>
    <t>Remodelação da Lota do Caniçal fase I - Unidade externa de gelo</t>
  </si>
  <si>
    <t>MAR-01.05.03-FEAMP-0146</t>
  </si>
  <si>
    <t>Fiscalização e empreitada de requalificação do entreposto frigorifico da Horta</t>
  </si>
  <si>
    <t>MAR-01.09.02-FEAMP-0003</t>
  </si>
  <si>
    <t>FURIA, VC-209-C, PRT000019152</t>
  </si>
  <si>
    <t>MAR-01.09.02-FEAMP-0006</t>
  </si>
  <si>
    <t>MARIA DAS DORES SILVA BRANCO</t>
  </si>
  <si>
    <t>FURIA, VC-209-C, PRT000019152, MARIA BRANCO</t>
  </si>
  <si>
    <t>MAR-01.09.02-FEAMP-0008</t>
  </si>
  <si>
    <t>ARMINDO PEREIRA DA AURORA</t>
  </si>
  <si>
    <t>ARMINDO AURORA, VC-229-C, PRT000020004</t>
  </si>
  <si>
    <t>MAR-01.09.02-FEAMP-0010</t>
  </si>
  <si>
    <t>MANUEL AGONIA ARTEIRO PEREIRA</t>
  </si>
  <si>
    <t>FURIA, VC-209-C, PRT000019152, MANUEL PEREIRA</t>
  </si>
  <si>
    <t>MAR-01.09.02-FEAMP-0011</t>
  </si>
  <si>
    <t>MANUEL LUIS MARTINS NEVES</t>
  </si>
  <si>
    <t>ARMINDO AURORA, VC-229-C, PRT000020004, MANUEL NEVES</t>
  </si>
  <si>
    <t>MAR-01.09.02-FEAMP-0012</t>
  </si>
  <si>
    <t>INÁCIO JOSÉ ARTEIRO PEREIRA</t>
  </si>
  <si>
    <t>FURIA, VC-209-C, PRT000019152, INÁCIO PEREIRA</t>
  </si>
  <si>
    <t>MAR-01.09.02-FEAMP-0013</t>
  </si>
  <si>
    <t>JOSÉ MANUEL DA RUSSA CASTANHO</t>
  </si>
  <si>
    <t>VIRGEM DOS ANJOS, VC-291-C, PRT000019182</t>
  </si>
  <si>
    <t>MAR-01.09.02-FEAMP-0014</t>
  </si>
  <si>
    <t>RODRIGO MARAVALHAS PEREIRA</t>
  </si>
  <si>
    <t>VIRGEM DOS ANJOS, VC-291-C, PRT000019182, RODRIGO PEREIRA</t>
  </si>
  <si>
    <t>MAR-01.09.02-FEAMP-0015</t>
  </si>
  <si>
    <t>MARIA DA CONCEIÇÃO MEIRELES NOVO</t>
  </si>
  <si>
    <t>VIRGEM DOS ANJOS, VC-291-C, PRT000019182, MARIA NOVO</t>
  </si>
  <si>
    <t>MAR-01.09.02-FEAMP-0016</t>
  </si>
  <si>
    <t>NATÁLIA MARIA PEREIRA MOREIRA</t>
  </si>
  <si>
    <t>VIRGEM DOS ANJOS, VC-291-C, PRT000019182, NATÁLIA MOREIRA</t>
  </si>
  <si>
    <t>MAR-01.09.02-FEAMP-0017</t>
  </si>
  <si>
    <t>SÉRGIO JOSÉ MOREIRA CASTANHO</t>
  </si>
  <si>
    <t>VIRGEM DOS ANJOS, VC-291-C, PRT000019182, SERGIO CASTANHO</t>
  </si>
  <si>
    <t>MAR-01.09.02-FEAMP-0020</t>
  </si>
  <si>
    <t>MARIA DO SAMEIRO RAMOS MOREIRA</t>
  </si>
  <si>
    <t>VIRGEM DOS ANJOS, VC-291-C, PRT000019182, MARIA MOREIRA</t>
  </si>
  <si>
    <t>PENWAVE, LDA</t>
  </si>
  <si>
    <t>MAR-02.01.01-FEAMP-0004</t>
  </si>
  <si>
    <t>OURICEIRA AQUA</t>
  </si>
  <si>
    <t>MAR-02.01.03-FEAMP-0006</t>
  </si>
  <si>
    <t>ALBERTO DA CRUZ FERREIRA</t>
  </si>
  <si>
    <t>Modernização da Piscicultura Adeiro Velho I</t>
  </si>
  <si>
    <t>MAR-02.01.03-FEAMP-0009</t>
  </si>
  <si>
    <t>Unidade Ostreícola da Marvellous Wave</t>
  </si>
  <si>
    <t>MAR-02.01.03-FEAMP-0010</t>
  </si>
  <si>
    <t>MAR-02.01.03-FEAMP-0011</t>
  </si>
  <si>
    <t>Otimização da produtividade aquicola de enguia em RAS</t>
  </si>
  <si>
    <t>MAR-02.01.01-FEAMP-0013</t>
  </si>
  <si>
    <t>ANGULATA I&amp;D - Inovação na Produção de Ostra Portuguesa em Maternidade</t>
  </si>
  <si>
    <t>MAR-02.01.01-FEAMP-0014</t>
  </si>
  <si>
    <t>MAR-02.01.03-FEAMP-0017</t>
  </si>
  <si>
    <t>Criação de Nova Unidade de Depuração AKIDELMAR</t>
  </si>
  <si>
    <t>MAR-02.01.01-FEAMP-0018</t>
  </si>
  <si>
    <t>BIODEPURA - Desenvolvimento de metodologias de  depuração de moluscos bivalves</t>
  </si>
  <si>
    <t>MAR-02.01.01-FEAMP-0019</t>
  </si>
  <si>
    <t>MAXIAQUA - maximização estratégias controlo parasita em aquacultura</t>
  </si>
  <si>
    <t>MAR-02.01.03-FEAMP-0021</t>
  </si>
  <si>
    <t>EDULIS - COMÉRCIO DE PEIXE E MARISCO, LDA</t>
  </si>
  <si>
    <t>Unidade EDULIS</t>
  </si>
  <si>
    <t>MAR-02.01.01-FEAMP-0022</t>
  </si>
  <si>
    <t>Identificação e avaliação de zonas estuarinas e lagunares</t>
  </si>
  <si>
    <t>MAR-02.01.01-FEAMP-0023</t>
  </si>
  <si>
    <t>UROFEED</t>
  </si>
  <si>
    <t>MAR-02.01.01-FEAMP-0025</t>
  </si>
  <si>
    <t>MAR-02.01.03-FEAMP-0027</t>
  </si>
  <si>
    <t>CORIM - NOVO ESTABELECIMENTO DE CULTURAS MARINHAS</t>
  </si>
  <si>
    <t>MAR-02.01.03-FEAMP-0028</t>
  </si>
  <si>
    <t>LUSOAMOREIRAS - Sociedade Imobiliária, S A</t>
  </si>
  <si>
    <t>MAR-02.01.03-FEAMP-0030</t>
  </si>
  <si>
    <t>MANUEL FILIPE FREITAS REBELO</t>
  </si>
  <si>
    <t>TRUTIUCULTURA de MONTALEGRE</t>
  </si>
  <si>
    <t>MAR-02.01.01-FEAMP-0031</t>
  </si>
  <si>
    <t>AquaHeal - Modulação Microbiana em Aquaculturas com Sistema de Recirculação</t>
  </si>
  <si>
    <t>MAR-02.01.03-FEAMP-0032</t>
  </si>
  <si>
    <t>QUINTA DO SALMÃO COMÉRCIO DE PEIXE LDA</t>
  </si>
  <si>
    <t>QUINTA do SALMÃO - Pisões - Montalegre</t>
  </si>
  <si>
    <t>MAR-02.01.03-FEAMP-0033</t>
  </si>
  <si>
    <t>FALCAMAR, Lda - Depuradora Bivalves Frescos</t>
  </si>
  <si>
    <t>MAR-02.01.03-FEAMP-0036</t>
  </si>
  <si>
    <t>Safiestela Sustainable Aquafarming Investments, SA</t>
  </si>
  <si>
    <t>MAR-02.01.03-FEAMP-0037</t>
  </si>
  <si>
    <t>AQUAGOMA - PRODUTOS DO RIO E MAR LDA</t>
  </si>
  <si>
    <t>AQUAGOMA - Aquicultura Rio Lima</t>
  </si>
  <si>
    <t>MAR-02.01.01-FEAMP-0038</t>
  </si>
  <si>
    <t>AquaMMin: Desenvolvimento dum sistema de aquacultura modular</t>
  </si>
  <si>
    <t>MAR-02.01.01-FEAMP-0039</t>
  </si>
  <si>
    <t>PHYCOSPT</t>
  </si>
  <si>
    <t>MAR-02.01.01-FEAMP-0040</t>
  </si>
  <si>
    <t>FOULINGLESS</t>
  </si>
  <si>
    <t>MAR-02.01.01-FEAMP-0041</t>
  </si>
  <si>
    <t>Cage4PTSea</t>
  </si>
  <si>
    <t>MAR-02.01.01-FEAMP-0042</t>
  </si>
  <si>
    <t>INOVA4AQUA</t>
  </si>
  <si>
    <t>MAR-02.01.02-FEAMP-0043</t>
  </si>
  <si>
    <t>SNMB-MONITOR</t>
  </si>
  <si>
    <t>MAR-02.01.01-FEAMP-0045</t>
  </si>
  <si>
    <t>SNMB - INOV</t>
  </si>
  <si>
    <t>MAR-02.01.03-FEAMP-0046</t>
  </si>
  <si>
    <t>Modernização de Exploração Aquicola</t>
  </si>
  <si>
    <t>MAR-02.01.01-FEAMP-0047</t>
  </si>
  <si>
    <t>AQUAMAX</t>
  </si>
  <si>
    <t>MAR-02.01.03-FEAMP-0048</t>
  </si>
  <si>
    <t>MAR-02.01.01-FEAMP-0049</t>
  </si>
  <si>
    <t>PISCISMOD</t>
  </si>
  <si>
    <t>MAR-02.01.01-FEAMP-0050</t>
  </si>
  <si>
    <t>CRASSOREAB</t>
  </si>
  <si>
    <t>MAR-02.01.01-FEAMP-0051</t>
  </si>
  <si>
    <t>AQUASADO</t>
  </si>
  <si>
    <t>MAR-02.01.01-FEAMP-0052</t>
  </si>
  <si>
    <t>NEWCUMBER</t>
  </si>
  <si>
    <t>MAR-02.01.01-FEAMP-0053</t>
  </si>
  <si>
    <t>SEPIACUL - Optimização de tecnologia de cultivo do choco, Sepia officinalis</t>
  </si>
  <si>
    <t>MAR-02.01.01-FEAMP-0054</t>
  </si>
  <si>
    <t>HIPPONUTRE - Cultivo de Cavalo marinho, Hippocampus guttulatos</t>
  </si>
  <si>
    <t>MAR-02.01.03-FEAMP-0055</t>
  </si>
  <si>
    <t>GERAÇÃO EM VOGA, LDA</t>
  </si>
  <si>
    <t>Projeto de Desenvolvimento e Dinamização da Produção de Ostra em Tavira</t>
  </si>
  <si>
    <t>MAR-02.01.01-FEAMP-0057</t>
  </si>
  <si>
    <t>OSTEOMAR - Novos compostos marinhos como fonte nutricional</t>
  </si>
  <si>
    <t>MAR-02.01.01-FEAMP-0058</t>
  </si>
  <si>
    <t>MAR-02.01.01-FEAMP-0059</t>
  </si>
  <si>
    <t>MAR-02.01.01-FEAMP-0060</t>
  </si>
  <si>
    <t>AIM - Inovação e Valorização da Aquacultura de Invertebrados Marinhos</t>
  </si>
  <si>
    <t>MAR-02.01.02-FEAMP-0061</t>
  </si>
  <si>
    <t>MAR-02.01.03-FEAMP-0062</t>
  </si>
  <si>
    <t>Relíquias da Paisagem - Equipamento básico e de transporte</t>
  </si>
  <si>
    <t>MAR-02.01.03-FEAMP-0063</t>
  </si>
  <si>
    <t>Essência Selvagem - Equipamento Básico</t>
  </si>
  <si>
    <t>MAR-02.01.01-FEAMP-0064</t>
  </si>
  <si>
    <t>MAR-02.01.01-FEAMP-0066</t>
  </si>
  <si>
    <t>MAR-02.01.03-FEAMP-0068</t>
  </si>
  <si>
    <t>Complexo Anjos de Menezes-Fâlcoa-Cabral</t>
  </si>
  <si>
    <t>MAR-02.01.03-FEAMP-0069</t>
  </si>
  <si>
    <t>BIVALMAR - ORGANIZAÇÃO DE PRODUTORES, CRL</t>
  </si>
  <si>
    <t>Centro de Expedição de Moluscos Bivalves</t>
  </si>
  <si>
    <t>MAR-02.01.03-FEAMP-0070</t>
  </si>
  <si>
    <t>PORTOCEAN</t>
  </si>
  <si>
    <t>MAR-02.01.03-FEAMP-0071</t>
  </si>
  <si>
    <t>Modernização e Otimização dos Sistemas Produtivos</t>
  </si>
  <si>
    <t>MAR-02.01.03-FEAMP-0072</t>
  </si>
  <si>
    <t>EMAQUA - Modernização e capacitação do estabelecimento - Aquacultura Espargueira</t>
  </si>
  <si>
    <t>MAR-02.01.03-FEAMP-0073</t>
  </si>
  <si>
    <t>Recuperação, modernização e reativação da Piscicultura dos Sapais</t>
  </si>
  <si>
    <t>MAR-02.01.03-FEAMP-0074</t>
  </si>
  <si>
    <t>Capacitação e modernização do Estabelecimento - Sulmar</t>
  </si>
  <si>
    <t>MAR-02.01.03-FEAMP-0076</t>
  </si>
  <si>
    <t>MODERNIZAÇÃO DE EXPLORAÇÃO PISCÍCOLA EM MONDEGUINHO</t>
  </si>
  <si>
    <t>MAR-02.01.03-FEAMP-0080</t>
  </si>
  <si>
    <t>NASHARYBA, PRODUÇÃO E COMÉRCIO DE PEIXE, LDA</t>
  </si>
  <si>
    <t>Intervenção estrutural para início do novo ciclo</t>
  </si>
  <si>
    <t>MAR-02.01.03-FEAMP-0081</t>
  </si>
  <si>
    <t>SILVIA PERRUCA PADINHA</t>
  </si>
  <si>
    <t>Aquisição de material de apoio à atividade</t>
  </si>
  <si>
    <t>MAR-02.01.01-FEAMP-0084</t>
  </si>
  <si>
    <t>SEAWEEDFEEDS</t>
  </si>
  <si>
    <t>MAR-02.01.03-FEAMP-0086</t>
  </si>
  <si>
    <t>MAR-02.01.01-FEAMP-0087</t>
  </si>
  <si>
    <t>INSTITUTO POLITECNICO DE VIANA DO CASTELO</t>
  </si>
  <si>
    <t>MAR-02.01.01-FEAMP-0093</t>
  </si>
  <si>
    <t>Cultura Offshore de Algas, ECO Algae, Porto Martins, Terceira</t>
  </si>
  <si>
    <t>MAR-02.01.01-FEAMP-0094</t>
  </si>
  <si>
    <t>Cultura Offshore de Algas, ECO Algae, Ribeira Quente Lote B</t>
  </si>
  <si>
    <t>MAR-02.01.01-FEAMP-0095</t>
  </si>
  <si>
    <t>Cultura Offshore de Algas, ECO Algae, Ribeira Quente Lote A</t>
  </si>
  <si>
    <t>MAR-02.01.01-FEAMP-0096</t>
  </si>
  <si>
    <t>Cultura Offshore de Algas, ECO Algae, Feteira, Faial</t>
  </si>
  <si>
    <t>MAR-02.01.03-FEAMP-0097</t>
  </si>
  <si>
    <t>5 Essencia Spirulina Azores - Produção de Spirulina, Graciosa</t>
  </si>
  <si>
    <t>MAR-02.01.02-FEAMP-0098</t>
  </si>
  <si>
    <t>Piscicultura dos Sapais - Ria Formosa</t>
  </si>
  <si>
    <t>MAR-02.01.01-FEAMP-0099</t>
  </si>
  <si>
    <t>Laboratório de Ficologia - Estudo, Reprodução e Cultura de Macroalgas</t>
  </si>
  <si>
    <t>MAR-02.01.03-FEAMP-0103</t>
  </si>
  <si>
    <t>AQUABAIA SOCIEDADE DE AQUACULTURA DAS ILHAS, LDA</t>
  </si>
  <si>
    <t>Modernização e ampliação da unidade produtiva da Ribeira Brava</t>
  </si>
  <si>
    <t>MAR-02.01.03-FEAMP-0105</t>
  </si>
  <si>
    <t>Ampliação das instalaçãoes de aquicultura na Praia da Tocha</t>
  </si>
  <si>
    <t>MAR-02.01.01-FEAMP-0106</t>
  </si>
  <si>
    <t>MUNICÍPIO DE FIGUEIRÓ DOS VINHOS</t>
  </si>
  <si>
    <t>Adaptação Posto Aquícola  Campelo p/ criação experimental  trutas assilvestradas</t>
  </si>
  <si>
    <t>MAR-02.01.01-FEAMP-0107</t>
  </si>
  <si>
    <t>INSTITUTO HIDROGRÁFICO</t>
  </si>
  <si>
    <t>AQUIMAR</t>
  </si>
  <si>
    <t>MAR-02.01.03-FEAMP-0108</t>
  </si>
  <si>
    <t>NEPTUNPEARL, LDA</t>
  </si>
  <si>
    <t>Instalação de aquicultura em Setúbal - Reserva Natural do Estuário do Sado</t>
  </si>
  <si>
    <t>MAR-02.01.01-FEAMP-0110</t>
  </si>
  <si>
    <t>VET-AXN</t>
  </si>
  <si>
    <t>MAR-02.01.01-FEAMP-0111</t>
  </si>
  <si>
    <t>MAR-02.01.03-FEAMP-0112</t>
  </si>
  <si>
    <t>OYSTERWORLD</t>
  </si>
  <si>
    <t>MAR-02.01.03-FEAMP-0115</t>
  </si>
  <si>
    <t>Viveiros Rio Mira</t>
  </si>
  <si>
    <t>MAR-02.01.01-FEAMP-0116</t>
  </si>
  <si>
    <t>SEAENTIA-FOOD Lda</t>
  </si>
  <si>
    <t>MAR-02.01.03-FEAMP-0118</t>
  </si>
  <si>
    <t>Modernização de duas estruturas fixas em offshore para captura e engorda atuns</t>
  </si>
  <si>
    <t>MAR-02.01.03-FEAMP-0120</t>
  </si>
  <si>
    <t>FRANCISCO PIRES AVELELAS</t>
  </si>
  <si>
    <t>Capacidade produtiva no cultivo das ostras-do-pacífico</t>
  </si>
  <si>
    <t>MAR-02.01.03-FEAMP-0121</t>
  </si>
  <si>
    <t>Expansão da área produtiva e melhoramento do cultivo do molusco bivalve Crassost</t>
  </si>
  <si>
    <t>MAR-02.01.03-FEAMP-0125</t>
  </si>
  <si>
    <t>MATERNIDADE DE BIVALVES - OCEANO FRESCO</t>
  </si>
  <si>
    <t>MAR-02.01.03-FEAMP-0126</t>
  </si>
  <si>
    <t>MELHORIA DO SISTEMA DE RECIRCULAÇÃO DE ÁGUA</t>
  </si>
  <si>
    <t>MAR-02.01.03-FEAMP-0128</t>
  </si>
  <si>
    <t>OSTRASELECT ALGARVE, LDA</t>
  </si>
  <si>
    <t>Modernização da Ostraselect</t>
  </si>
  <si>
    <t>MAR-02.01.03-FEAMP-0131</t>
  </si>
  <si>
    <t>RICARDO JOSÉ PERRUCA LOPES</t>
  </si>
  <si>
    <t>Substituição de motor propulsor e material de apoio à atividade</t>
  </si>
  <si>
    <t>MAR-02.01.03-FEAMP-0132</t>
  </si>
  <si>
    <t>PAULA ISABEL DOS SANTOS PERRUCA LOPES</t>
  </si>
  <si>
    <t>MAR-02.01.03-FEAMP-0133</t>
  </si>
  <si>
    <t>Instalação de maternidade de bivalves em sistema indoor e de recirculação</t>
  </si>
  <si>
    <t>MAR-02.01.03-FEAMP-0134</t>
  </si>
  <si>
    <t>Armona Fish Farms</t>
  </si>
  <si>
    <t>MAR-02.01.01-FEAMP-0135</t>
  </si>
  <si>
    <t>Aquicultura Atlantic Fish em IMTC c/ macro-algas, APA Ribeira Quente B</t>
  </si>
  <si>
    <t>MAR-02.01.01-FEAMP-0136</t>
  </si>
  <si>
    <t>Mater-Aqua Unidade de Reprodução e Pré- Engorda de Peixes</t>
  </si>
  <si>
    <t>MAR-02.01.01-FEAMP-0139</t>
  </si>
  <si>
    <t>MARISLAND - MADEIRA MARICULTURE, LDA</t>
  </si>
  <si>
    <t>Produção de juvenis de pargo capelo</t>
  </si>
  <si>
    <t>MAR-02.01.03-FEAMP-0141</t>
  </si>
  <si>
    <t>BIVALSETE LDA</t>
  </si>
  <si>
    <t>Desenvolvimento de Unidade Aquicola</t>
  </si>
  <si>
    <t>MAR-02.01.03-FEAMP-0142</t>
  </si>
  <si>
    <t>ACUINOVA - ACTIVIDADES PISCÍCOLAS, SA</t>
  </si>
  <si>
    <t>Modernização do Sistema de Alimentação</t>
  </si>
  <si>
    <t>MAR-02.01.03-FEAMP-0145</t>
  </si>
  <si>
    <t>MAR-02.01.03-FEAMP-0146</t>
  </si>
  <si>
    <t>SAFIESTELA - Ampliação Materdde Linguado</t>
  </si>
  <si>
    <t>MAR-02.01.03-FEAMP-0147</t>
  </si>
  <si>
    <t>Truticultura do Minho - Castro &amp; Cabero, Lda</t>
  </si>
  <si>
    <t>CASTRO &amp; CABERO - MODTRUMINHO2019</t>
  </si>
  <si>
    <t>MAR-02.01.03-FEAMP-0148</t>
  </si>
  <si>
    <t>MATERNIDADE DE PEIXES MARINHOS</t>
  </si>
  <si>
    <t>MAR-02.01.03-FEAMP-0149</t>
  </si>
  <si>
    <t>Unidade de Engorda de Linguado</t>
  </si>
  <si>
    <t>MAR-02.01.03-FEAMP-0150</t>
  </si>
  <si>
    <t>VOLTAR AO MAR, LDA</t>
  </si>
  <si>
    <t>PAVILHÃO VOLTA AO MAR</t>
  </si>
  <si>
    <t>MAR-02.01.03-FEAMP-0151</t>
  </si>
  <si>
    <t>IMTA BIO ALGAS E PEIXE</t>
  </si>
  <si>
    <t>MAR-02.01.03-FEAMP-0152</t>
  </si>
  <si>
    <t>Nova Oceana - Criação de unidade aquícola de produção de camarões</t>
  </si>
  <si>
    <t>MAR-02.01.03-FEAMP-0154</t>
  </si>
  <si>
    <t>Roncanito 2022</t>
  </si>
  <si>
    <t>MAR-02.01.03-FEAMP-0156</t>
  </si>
  <si>
    <t>ALVOSTRAL - PRODUÇÃO E COMERCIALIZAÇÃO DE BIVALVES, LDA</t>
  </si>
  <si>
    <t>MAR-02.01.03-FEAMP-0157</t>
  </si>
  <si>
    <t>BIVALVIA - MARISCOS DA FORMOSA, LDA</t>
  </si>
  <si>
    <t>MAR-02.01.03-FEAMP-0159</t>
  </si>
  <si>
    <t>JORGE DANIEL BRANCO SERRA</t>
  </si>
  <si>
    <t>MAR-02.01.03-FEAMP-0160</t>
  </si>
  <si>
    <t>MARÍLIA BENEDITO MARTINS LOPES</t>
  </si>
  <si>
    <t>MAR-02.01.03-FEAMP-0162</t>
  </si>
  <si>
    <t>JOAQUIM MANUEL BRAVO DOMINGOS</t>
  </si>
  <si>
    <t>MAR-02.01.03-FEAMP-0165</t>
  </si>
  <si>
    <t>MIGUEL FILIPE BUCHINHO LOPES</t>
  </si>
  <si>
    <t>MAR-02.01.03-FEAMP-0166</t>
  </si>
  <si>
    <t>AQUALVOR - ACTIVIDADES EM AQUACULTURA, LDA</t>
  </si>
  <si>
    <t>MAR-02.01.03-FEAMP-0168</t>
  </si>
  <si>
    <t>VIVEIROS DA ESPARGUEIRA -  ACTIVIDADES DE AQUACULTURA, LDA</t>
  </si>
  <si>
    <t>MAR-02.01.03-FEAMP-0169</t>
  </si>
  <si>
    <t>MAR-02.01.03-FEAMP-0170</t>
  </si>
  <si>
    <t>PISCICULTURA DO VALE DA LAMA, LDA</t>
  </si>
  <si>
    <t>MAR-02.01.03-FEAMP-0171</t>
  </si>
  <si>
    <t>PMA-AQUACULTURA, LDA</t>
  </si>
  <si>
    <t>MAR-02.01.03-FEAMP-0173</t>
  </si>
  <si>
    <t>PURO MAR, LDA</t>
  </si>
  <si>
    <t>PURO MAR - UNIPESSOAL, LDA</t>
  </si>
  <si>
    <t>MAR-02.01.01-FEAMP-0175</t>
  </si>
  <si>
    <t>DIVERSIAQUA II</t>
  </si>
  <si>
    <t>MAR-02.02.01-FEAMP-0004</t>
  </si>
  <si>
    <t>Protectlnvad - Proteção contra Invasões em Sistemas Aquícolas Costeiros</t>
  </si>
  <si>
    <t>MAR-02.05.01-FEAMP-0001</t>
  </si>
  <si>
    <t>LABVIVOS</t>
  </si>
  <si>
    <t>MAR-02.05.01-FEAMP-0003</t>
  </si>
  <si>
    <t>OSTRASELECT Algarve - Compensação Financeira por mortalidade excecional</t>
  </si>
  <si>
    <t>MAR-02.05.01-FEAMP-0004</t>
  </si>
  <si>
    <t>SAÚDE E BEM ESTAR ANIMAL DAS POPULAÇÕES AQUÍCOLAS</t>
  </si>
  <si>
    <t>MAR-02.05.01-FEAMP-0005</t>
  </si>
  <si>
    <t>ACÁCIO JOSÉ GUERREIRO SIMÕES</t>
  </si>
  <si>
    <t>Compensação por mortalidade viveiro Alvor - Vale da lama</t>
  </si>
  <si>
    <t>MAR-02.05.01-FEAMP-0006</t>
  </si>
  <si>
    <t>MANUEL LUIS NEVES DA SILVA</t>
  </si>
  <si>
    <t>Mortalidade das ostras nos viveiros H2-Andorinha-Flamingo</t>
  </si>
  <si>
    <t>MAR-02.05.01-FEAMP-0007</t>
  </si>
  <si>
    <t>CARLA ISABEL DA CRUZ PRATA</t>
  </si>
  <si>
    <t>Mortalidade massiva de ameijoa Lameirão - Ria Formosa</t>
  </si>
  <si>
    <t>MAR-02.05.01-FEAMP-0008</t>
  </si>
  <si>
    <t>Mortalidade massiva ameijoa Lameirão/Ponta Lava Ria Formosa</t>
  </si>
  <si>
    <t>MAR-02.05.01-FEAMP-0009</t>
  </si>
  <si>
    <t>SAÚDE&amp;AQUA - Prevenção e bem estar em aquacultura marinha</t>
  </si>
  <si>
    <t>MAR-02.05.01-FEAMP-0010</t>
  </si>
  <si>
    <t>Faculdade de Medicina Veterinária</t>
  </si>
  <si>
    <t>MONITORIZAÇÃO SANITÁRIA DE BIVALVES</t>
  </si>
  <si>
    <t>MAR-02.05.01-FEAMP-0011</t>
  </si>
  <si>
    <t>OCTÁVIO MANUEL DOS REIS PARREIRA</t>
  </si>
  <si>
    <t>Narceja e Pardal - Compensação suspenção temporária da actividade</t>
  </si>
  <si>
    <t>MAR-02.05.01-FEAMP-0012</t>
  </si>
  <si>
    <t>WELLFISH - Estabelecimento de biomarcadores de bem estar</t>
  </si>
  <si>
    <t>MAR-02.05.01-FEAMP-0013</t>
  </si>
  <si>
    <t>Be4AQUAHEALTH</t>
  </si>
  <si>
    <t>MAR-02.05.01-FEAMP-0014</t>
  </si>
  <si>
    <t>Mortalidade Massiva de bivalves</t>
  </si>
  <si>
    <t>MAR-02.05.01-FEAMP-0015</t>
  </si>
  <si>
    <t>GILBERTO JOSÉ GONÇALVES FERNANDES</t>
  </si>
  <si>
    <t>MAR-02.05.01-FEAMP-0016</t>
  </si>
  <si>
    <t>BERNARDINO DE SOUSA GIL</t>
  </si>
  <si>
    <t>Mortalidade de amêijoa-boa na Ria Formosa - OLH2</t>
  </si>
  <si>
    <t>MAR-02.05.01-FEAMP-0017</t>
  </si>
  <si>
    <t>JOÃO FERNANDES DOS SANTOS</t>
  </si>
  <si>
    <t>Mortalidade de amêijoa-boa na zona de produção do Lameirão - Ria Formosa</t>
  </si>
  <si>
    <t>MAR-02.05.01-FEAMP-0018</t>
  </si>
  <si>
    <t>LUÍS FERNANDO MELO DOS SANTOS</t>
  </si>
  <si>
    <t>MAR-02.05.01-FEAMP-0019</t>
  </si>
  <si>
    <t>JOÃO LUÍS VIEGAS ANDRÉS</t>
  </si>
  <si>
    <t>MAR-02.05.01-FEAMP-0021</t>
  </si>
  <si>
    <t>FRANCISCO DOS SANTOS MARÇAL CALERES</t>
  </si>
  <si>
    <t>Pedido de apoio à mortalidade de ameijoa boa na zona de produção de Marchil - Ri</t>
  </si>
  <si>
    <t>MAR-02.05.01-FEAMP-0022</t>
  </si>
  <si>
    <t>MARIA ISABEL BELCHIOR CALERES</t>
  </si>
  <si>
    <t>MAR-02.05.01-FEAMP-0023</t>
  </si>
  <si>
    <t>JOSÉ MARCOS MATIAS FLORÊNCIO</t>
  </si>
  <si>
    <t>Pedido de apoio à mortalidade de ameijoa boa na zona de produção do Lameirão</t>
  </si>
  <si>
    <t>MAR-02.05.01-FEAMP-0024</t>
  </si>
  <si>
    <t>FRANCISCO MARIA HERMÍNIO</t>
  </si>
  <si>
    <t>MAR-02.05.01-FEAMP-0025</t>
  </si>
  <si>
    <t>ANTÓNIO FERNANDO  DE SOUSA</t>
  </si>
  <si>
    <t>MAR-02.05.01-FEAMP-0026</t>
  </si>
  <si>
    <t>JOSÉ EDUARDO PALMIRA MARTINS</t>
  </si>
  <si>
    <t>MAR-02.05.01-FEAMP-0028</t>
  </si>
  <si>
    <t>ANTÓNIO JOAQUIM DOS ANJOS</t>
  </si>
  <si>
    <t>Mortalidade massiva de ameijoa boa na zona de produção do Lameirão</t>
  </si>
  <si>
    <t>MAR-02.05.01-FEAMP-0029</t>
  </si>
  <si>
    <t>ELEUTÉRIO JOSÉ GONÇALVES</t>
  </si>
  <si>
    <t>Mortalidade massiva de ameijoa boa na zona de produção de Marchil</t>
  </si>
  <si>
    <t>MAR-02.05.01-FEAMP-0030</t>
  </si>
  <si>
    <t>JOSÉ FERNANDES PEREIRA</t>
  </si>
  <si>
    <t>MAR-02.05.01-FEAMP-0031</t>
  </si>
  <si>
    <t>EUGENIA MARIA GALHARDO SILVA RUSSO</t>
  </si>
  <si>
    <t>EPISÓDIO MORTALIDADE FORTALEZA OLH2 2018</t>
  </si>
  <si>
    <t>MAR-02.05.01-FEAMP-0033</t>
  </si>
  <si>
    <t>EDUARDO ALBERTO PEREIRA SOARES</t>
  </si>
  <si>
    <t>MAR-02.05.01-FEAMP-0034</t>
  </si>
  <si>
    <t>VÍTOR MANUEL MOREIRA JOAQUIM</t>
  </si>
  <si>
    <t>VITOR MANUEL MOREIRA JOAQUIM</t>
  </si>
  <si>
    <t>MAR-02.05.01-FEAMP-0035</t>
  </si>
  <si>
    <t>FORMOSA, COOPERATIVA DE VIVEIRISTAS DA RIA FORMOSA, CRL</t>
  </si>
  <si>
    <t>FORMOSA, COOPERATIVA DE VIVEIRISTAS RIA FORMOSA, CRL</t>
  </si>
  <si>
    <t>MAR-02.05.01-FEAMP-0036</t>
  </si>
  <si>
    <t>RICARDO VICENTE DE JESUS RAIMUNDO</t>
  </si>
  <si>
    <t>MAR-02.05.01-FEAMP-0037</t>
  </si>
  <si>
    <t>MAR-02.05.01-FEAMP-0039</t>
  </si>
  <si>
    <t>NUNO JORGE DOS SANTOS DO Ó PEREIRA</t>
  </si>
  <si>
    <t>Nuno Jorge dos Santos do Ó Pereira</t>
  </si>
  <si>
    <t>MAR-02.05.01-FEAMP-0040</t>
  </si>
  <si>
    <t>MOINHO DOS ILHEUS, LDA</t>
  </si>
  <si>
    <t>MAR-02.05.01-FEAMP-0041</t>
  </si>
  <si>
    <t>MÁRIO ELISEU BRANCO SERRA</t>
  </si>
  <si>
    <t>MAR-02.05.01-FEAMP-0042</t>
  </si>
  <si>
    <t>PAULA CRISTINA MARTINS GONÇALVES CORREIA</t>
  </si>
  <si>
    <t>MAR-02.05.01-FEAMP-0043</t>
  </si>
  <si>
    <t>JOSÉ MANUEL NORTE COLUCAS</t>
  </si>
  <si>
    <t>MAR-02.05.01-FEAMP-0044</t>
  </si>
  <si>
    <t>JOÃO MIGUEL DOS REIS RODRIGUES</t>
  </si>
  <si>
    <t>JOAO MIGUEL DOS REIS RODRIGUES</t>
  </si>
  <si>
    <t>MAR-02.05.01-FEAMP-0045</t>
  </si>
  <si>
    <t>JOSÉ MANUEL GOMES</t>
  </si>
  <si>
    <t>MAR-02.05.01-FEAMP-0046</t>
  </si>
  <si>
    <t>MAR-02.05.01-FEAMP-0047</t>
  </si>
  <si>
    <t>ANA PAULA DE ALEXANDRIA BAPTISTA SOUSA</t>
  </si>
  <si>
    <t>MAR-02.05.01-FEAMP-0049</t>
  </si>
  <si>
    <t>NUNO MIGUEL SILVA RUSSO</t>
  </si>
  <si>
    <t>Nuno Miguel Silva Russo</t>
  </si>
  <si>
    <t>MAR-02.05.01-FEAMP-0050</t>
  </si>
  <si>
    <t>LUCÍLIO SILVA RUSSO</t>
  </si>
  <si>
    <t>LUCILIO SILVA RUSSO</t>
  </si>
  <si>
    <t>MAR-02.05.01-FEAMP-0051</t>
  </si>
  <si>
    <t>EDUARDO JOSÉ DE MENDONÇA PEREIRA</t>
  </si>
  <si>
    <t>EDUARDO JOSE MENDONCA PEREIRA</t>
  </si>
  <si>
    <t>MAR-03.01.01-FEAMP-0009</t>
  </si>
  <si>
    <t>Missões de controlo, inspeção da pesca e das atividades conexas</t>
  </si>
  <si>
    <t>MAR-03.01.01-FEAMP-0010</t>
  </si>
  <si>
    <t>Implementação e Consolidação do Plano de Ação na Madeira (CAPM+CVMAR)</t>
  </si>
  <si>
    <t>MAR-03.01.01-FEAMP-0011</t>
  </si>
  <si>
    <t>Implementação do Plano de Ação do Sistema Nacional de Controlo das Pescas</t>
  </si>
  <si>
    <t>MAR-03.01.02-FEAMP-0014</t>
  </si>
  <si>
    <t>Ministério da Defesa Nacional - Marinha</t>
  </si>
  <si>
    <t>Modernização de meios de acostagem de navios patrulha</t>
  </si>
  <si>
    <t>MAR-03.01.01-FEAMP-0015</t>
  </si>
  <si>
    <t>Apoio planeamento, execução e controlo, da fiscalização pesca - SIFICAP</t>
  </si>
  <si>
    <t>MAR-03.01.02-FEAMP-0016</t>
  </si>
  <si>
    <t>Modernização de meios de vigilância e comunicações de navios patrulha</t>
  </si>
  <si>
    <t>MAR-03.01.02-FEAMP-0017</t>
  </si>
  <si>
    <t>Modernização das embarcações de fiscalização</t>
  </si>
  <si>
    <t>MAR-03.01.01-FEAMP-0018</t>
  </si>
  <si>
    <t>MAR-03.01.01-FEAMP-0019</t>
  </si>
  <si>
    <t>MAR-03.01.01-FEAMP-0020</t>
  </si>
  <si>
    <t>Recuperação de Processos de contraordenação</t>
  </si>
  <si>
    <t>MAR-03.01.01-FEAMP-0021</t>
  </si>
  <si>
    <t>Formação de Inspetores de Pescas da Autoridade Nacional da Pesca</t>
  </si>
  <si>
    <t>MAR-03.01.01-FEAMP-0022</t>
  </si>
  <si>
    <t>Acompanhamento, vigilância e gestão eletrónica- Videovigilância Áreas Costeiras</t>
  </si>
  <si>
    <t>MAR-03.01.01-FEAMP-0025</t>
  </si>
  <si>
    <t>CVMAR +</t>
  </si>
  <si>
    <t>MAR-03.01.01-FEAMP-0027</t>
  </si>
  <si>
    <t>Programa de Formação dos Inspetores de Pescas da IRP Açores</t>
  </si>
  <si>
    <t>Programa Nacional de Amostragem Biológica - PNAB/DCF</t>
  </si>
  <si>
    <t>MAR-03.02.01-FEAMP-0002</t>
  </si>
  <si>
    <t>PROGRAMA NACIONAL DE RECOLHA DE DADOS</t>
  </si>
  <si>
    <t>MAR-03.02.01-FEAMP-0003</t>
  </si>
  <si>
    <t>Programa Nacional de Recolha de Dados da Pesca - IMAR/Açores</t>
  </si>
  <si>
    <t>MAR-03.02.01-FEAMP-0004</t>
  </si>
  <si>
    <t>MAR-03.02.01-FEAMP-0005</t>
  </si>
  <si>
    <t>Recolha de dados no âmbito da PCP - Açores</t>
  </si>
  <si>
    <t>MAR-03.02.01-FEAMP-0006</t>
  </si>
  <si>
    <t>Programa Nacional de Recolha de Dados</t>
  </si>
  <si>
    <t>MAR-03.02.01-FEAMP-0007</t>
  </si>
  <si>
    <t>Programa Nacional de Amostragem Biológica- PNAB/DCF</t>
  </si>
  <si>
    <t>MAR-03.02.01-FEAMP-0008</t>
  </si>
  <si>
    <t>Recolha de Dados 2017</t>
  </si>
  <si>
    <t>MAR-03.02.01-FEAMP-0009</t>
  </si>
  <si>
    <t>Programa Nacional de Recolha de dados 2020-2021</t>
  </si>
  <si>
    <t>MAR-04.01.01-FEAMP-0001</t>
  </si>
  <si>
    <t>Comunidade Intermunicipal do Alto Minho</t>
  </si>
  <si>
    <t>AP - GAL Litoral Norte</t>
  </si>
  <si>
    <t>MAR-04.01.01-FEAMP-0002</t>
  </si>
  <si>
    <t>ÁREA METROPOLITANA DO PORTO</t>
  </si>
  <si>
    <t>AP - GAL Litoral Norte AMP</t>
  </si>
  <si>
    <t>MAR-04.01.01-FEAMP-0003</t>
  </si>
  <si>
    <t>CIRA-Comunidade Intermunicipal da Região de Aveiro - Baixo Vouga</t>
  </si>
  <si>
    <t>AP - GAL Região de Aveiro</t>
  </si>
  <si>
    <t>ADELO- Associação de Desenvolvimento Local da Bairrada e Mondego</t>
  </si>
  <si>
    <t>AP - GAL Mondego Mar</t>
  </si>
  <si>
    <t>ADAE - ASSOCIAÇÃO DE DESENVOLVIMENTO DA ALTA ESTREMADURA</t>
  </si>
  <si>
    <t>AP - GAL ADAE MAR</t>
  </si>
  <si>
    <t>ADEPE - ASSOCIAÇÃO PARA O DESENVOLVIMENTO DE PENICHE</t>
  </si>
  <si>
    <t>AP - GAL Oeste</t>
  </si>
  <si>
    <t>MAR-04.01.01-FEAMP-0007</t>
  </si>
  <si>
    <t>AP - GAL ecoMar</t>
  </si>
  <si>
    <t>A2S - ASSOCIAÇÃO PARA O DESENVOLVIMEMTO SUSTENTÁVEL DA REGIÃO SALOIA</t>
  </si>
  <si>
    <t>AP - GAL Ericeira/ Cascais</t>
  </si>
  <si>
    <t>ADREPES - Associação para o Desenvolvimento Rural da Península de Setúbal</t>
  </si>
  <si>
    <t>AP - GAL ADREPES Costeiro</t>
  </si>
  <si>
    <t>ADL - Associação de Desenvolvimento do Litoral Alentejano</t>
  </si>
  <si>
    <t>AP - GAL Litoral Alentejano</t>
  </si>
  <si>
    <t>Agência de Desenvolvimento do Barlavento - Associação</t>
  </si>
  <si>
    <t>AP - GAL Barlavento do Algarve</t>
  </si>
  <si>
    <t>MAR-04.01.01-FEAMP-0012</t>
  </si>
  <si>
    <t>AP - GAL Sotavento do Algarve</t>
  </si>
  <si>
    <t>MAR-04.01.01-FEAMP-0013</t>
  </si>
  <si>
    <t>ARDE-ASSOCIAÇÃO REGIONAL PARA O DESENVOLVIMENTO</t>
  </si>
  <si>
    <t>Apoio Preparatório da Associação Regional para o Desenvolvimento (ARDE)</t>
  </si>
  <si>
    <t>MAR-04.01.01-FEAMP-0014</t>
  </si>
  <si>
    <t>ASDEPR-ASSOCIAÇÃO PARA O DESENVOLVIMENTO E PRODUÇÃO RURAL</t>
  </si>
  <si>
    <t>Apoio Preparatório da Associação p/ Desenvolvimento e Promoção Rural (ASDEPR)</t>
  </si>
  <si>
    <t>MAR-04.01.01-FEAMP-0015</t>
  </si>
  <si>
    <t>GRATER-ASSOCIAÇÃO DE DESENVOLVIMENTO REGIONAL</t>
  </si>
  <si>
    <t>Apoio Preparatório da Associação de Desenvolvimento Regional (GRATER)</t>
  </si>
  <si>
    <t>MAR-04.01.01-FEAMP-0016</t>
  </si>
  <si>
    <t>MARAÇORESORIENTAL-ASSOCIAÇÃO DE DESENVOLVIMENTO COSTEIRO</t>
  </si>
  <si>
    <t>Apoio Preparatório da Associação de Desenvolvimento Costeiro (MARAÇORESORIENTAL)</t>
  </si>
  <si>
    <t>MAR-04.01.01-FEAMP-0017</t>
  </si>
  <si>
    <t>ADELIAÇOR-ASSOCIAÇÃO PARA O DESENVOLVIMENTO LOCAL DE ILHAS DOS AÇORES</t>
  </si>
  <si>
    <t>Apoio Preparatório Associação p/ Desenvolvimento Local Ilhas Açores (ADELIAÇOR)</t>
  </si>
  <si>
    <t>MAR-04.02.01-FEAMP-0001</t>
  </si>
  <si>
    <t>GAL Litoral Norte - Custos Operacionais e de Animação (2016-2018)</t>
  </si>
  <si>
    <t>MAR-04.02.01-FEAMP-0002</t>
  </si>
  <si>
    <t>GAL Litoral Norte AMP - Custos Operacionais e de Animação (2016-2018)</t>
  </si>
  <si>
    <t>MAR-04.02.01-FEAMP-0003</t>
  </si>
  <si>
    <t>GAL  Mondego Mar - Custos Operacionais e de Animação (2016-2018)</t>
  </si>
  <si>
    <t>MAR-04.02.01-FEAMP-0004</t>
  </si>
  <si>
    <t>GAL  Região de Aveiro - Custos Operacionais e de Animação (2016-2018)</t>
  </si>
  <si>
    <t>MAR-04.02.01-FEAMP-0005</t>
  </si>
  <si>
    <t>GAL ADAE Mar - Custos Operacionais e de Animação (2016-2018)</t>
  </si>
  <si>
    <t>MAR-04.02.01-FEAMP-0006</t>
  </si>
  <si>
    <t>GAL  Oeste - Custos Operacionais e de Animação (2016-2018)</t>
  </si>
  <si>
    <t>MAR-04.02.01-FEAMP-0007</t>
  </si>
  <si>
    <t>Agência de Desenvolvimento Costeiro ECOCOAST - Associação</t>
  </si>
  <si>
    <t>GAL  ecoMar - Custos Operacionais e de Animação (2016-2018)</t>
  </si>
  <si>
    <t>MAR-04.02.01-FEAMP-0008</t>
  </si>
  <si>
    <t>GAL Ericeira/Cascais - Custos Operacionais e de Animação (2016-2018)</t>
  </si>
  <si>
    <t>MAR-04.02.01-FEAMP-0009</t>
  </si>
  <si>
    <t>GAL ADREPES Costeiro - Custos Operacionais e de Animação (2016-2018)</t>
  </si>
  <si>
    <t>MAR-04.02.01-FEAMP-0010</t>
  </si>
  <si>
    <t>GAL  Litoral Alentejano  - Custos Operacionais e de Animação (2016-2018)</t>
  </si>
  <si>
    <t>MAR-04.02.01-FEAMP-0011</t>
  </si>
  <si>
    <t>GAL Sotavento do Algarve - Custos Operacionais e de Animação (2016-2018)</t>
  </si>
  <si>
    <t>MAR-04.02.01-FEAMP-0012</t>
  </si>
  <si>
    <t>GAL Barlavento do Algarve - Custos Operacionais e de Animação (2016-2018)</t>
  </si>
  <si>
    <t>MAR-04.02.01-FEAMP-0013</t>
  </si>
  <si>
    <t>GAL-Pesca Litoral Norte-AMP - COA 2</t>
  </si>
  <si>
    <t>MAR-04.02.01-FEAMP-0014</t>
  </si>
  <si>
    <t>GAL-Pesca Ericeira/ Cascais - COA 2</t>
  </si>
  <si>
    <t>MAR-04.02.01-FEAMP-0015</t>
  </si>
  <si>
    <t>GAL-Pesca do Oeste - COA 2</t>
  </si>
  <si>
    <t>MAR-04.02.01-FEAMP-0016</t>
  </si>
  <si>
    <t>GAL-Pesca Mondego Mar - COA 2</t>
  </si>
  <si>
    <t>MAR-04.02.01-FEAMP-0017</t>
  </si>
  <si>
    <t>GAL-Pesca ADREPES Costeiro - COA 2</t>
  </si>
  <si>
    <t>MAR-04.02.01-FEAMP-0018</t>
  </si>
  <si>
    <t>GAL-Pesca ecoMar - COA 2</t>
  </si>
  <si>
    <t>MAR-04.02.01-FEAMP-0019</t>
  </si>
  <si>
    <t>GAL-Pesca ADAE Mar - COA 2</t>
  </si>
  <si>
    <t>MAR-04.02.01-FEAMP-0020</t>
  </si>
  <si>
    <t>GAL-Pesca do Sotavento do Algarve - COA 2</t>
  </si>
  <si>
    <t>MAR-04.02.01-FEAMP-0021</t>
  </si>
  <si>
    <t>GAL-Pesca do Litoral Alentejano - COA 2</t>
  </si>
  <si>
    <t>MAR-04.02.01-FEAMP-0022</t>
  </si>
  <si>
    <t>GAL-Pesca do Barlavento do Algarve - COA 2</t>
  </si>
  <si>
    <t>MAR-04.02.01-FEAMP-0023</t>
  </si>
  <si>
    <t>GAL-Pesca Litoral Norte - COA 2</t>
  </si>
  <si>
    <t>MAR-04.02.01-FEAMP-0024</t>
  </si>
  <si>
    <t>Custos de funcionamento e animação da GRATER</t>
  </si>
  <si>
    <t>MAR-04.02.01-FEAMP-0025</t>
  </si>
  <si>
    <t>Custos de funcionamento e animação da ADELIAÇOR</t>
  </si>
  <si>
    <t>MAR-04.02.01-FEAMP-0026</t>
  </si>
  <si>
    <t>A PONTE NORTE - COOPERATIVA DE ENSINO E DESENVOLVIMENTO DA RIBEIRA GRANDE, CRL</t>
  </si>
  <si>
    <t>Custos de funcionamento e animação da MarAçores Oriental</t>
  </si>
  <si>
    <t>MAR-04.02.01-FEAMP-0027</t>
  </si>
  <si>
    <t>GAL-Pesca Região de Aveiro - COA 2</t>
  </si>
  <si>
    <t>MAR-04.03.01-FEAMP-0001</t>
  </si>
  <si>
    <t>MUNICÍPIO DE SINES</t>
  </si>
  <si>
    <t>Estação Náutica de Sines</t>
  </si>
  <si>
    <t>MAR-04.03.01-FEAMP-0003</t>
  </si>
  <si>
    <t>Município de Alcácer do Sal</t>
  </si>
  <si>
    <t>Conservação e Restauro do Galeão Pinto Luísa</t>
  </si>
  <si>
    <t>GAL Mondego Mar</t>
  </si>
  <si>
    <t>MAR-04.03.01-FEAMP-0006</t>
  </si>
  <si>
    <t>NUMEN, LDA</t>
  </si>
  <si>
    <t>Casa D'Avó Dalina</t>
  </si>
  <si>
    <t>MAR-04.03.01-FEAMP-0007</t>
  </si>
  <si>
    <t>AlgaDepur - Aquacultura Multi-trófica Integrada como veículo de sustentabilidade</t>
  </si>
  <si>
    <t>MAR-04.03.01-FEAMP-0008</t>
  </si>
  <si>
    <t>OTIMO - Otimização dos processos de produção de Ouriço-do-mar</t>
  </si>
  <si>
    <t>MAR-04.03.01-FEAMP-0009</t>
  </si>
  <si>
    <t>MUNICIPIO DA FIGUEIRA DA FOZ</t>
  </si>
  <si>
    <t>Reconstrução do Cais de Acostagem do Cabedelo</t>
  </si>
  <si>
    <t>MAR-04.03.01-FEAMP-0011</t>
  </si>
  <si>
    <t>Projeto de expansão da atividade de turismo náutico da Bork You em Sesimbra</t>
  </si>
  <si>
    <t>GAL ADREPES Costeiro</t>
  </si>
  <si>
    <t>MAR-04.03.01-FEAMP-0012</t>
  </si>
  <si>
    <t>ASSOCIAÇÃO DOS ARMADORES DA PESCA ARTESANAL E LOCAL DO CENTRO E SUL</t>
  </si>
  <si>
    <t>Expansão do Cabaz do Peixe</t>
  </si>
  <si>
    <t>MAR-04.03.01-FEAMP-0013</t>
  </si>
  <si>
    <t>MECOMAR - COMÉRCIO E PRODUÇÃO DE PEIXES E MARISCOS, LDA</t>
  </si>
  <si>
    <t>Mecomar 2018</t>
  </si>
  <si>
    <t>MAR-04.03.01-FEAMP-0014</t>
  </si>
  <si>
    <t>Uma nova Cipreia</t>
  </si>
  <si>
    <t>MAR-04.03.01-FEAMP-0015</t>
  </si>
  <si>
    <t>Turismar - Turismo náutico e da natureza</t>
  </si>
  <si>
    <t>MAR-04.03.01-FEAMP-0016</t>
  </si>
  <si>
    <t>Boatcenter - Plano integrado de aquisição de equipamento</t>
  </si>
  <si>
    <t>MAR-04.03.01-FEAMP-0017</t>
  </si>
  <si>
    <t>Desenvolvimento de novos produtos em salinas</t>
  </si>
  <si>
    <t>MAR-04.03.01-FEAMP-0018</t>
  </si>
  <si>
    <t>Modernização/automação da linha de embalamento e congelação de pelágicos</t>
  </si>
  <si>
    <t>MAR-04.03.01-FEAMP-0021</t>
  </si>
  <si>
    <t>FOLLOW SENSATIONS UNIPESSOAL LDA</t>
  </si>
  <si>
    <t>Bolhas Tours Experience</t>
  </si>
  <si>
    <t>MAR-04.03.01-FEAMP-0022</t>
  </si>
  <si>
    <t>Mares Sem Fim - Saberes e Cultura do Mar, Lda</t>
  </si>
  <si>
    <t>A água dos rios corre para o mar</t>
  </si>
  <si>
    <t>MAR-04.03.01-FEAMP-0023</t>
  </si>
  <si>
    <t>A Barca Bela</t>
  </si>
  <si>
    <t>MAR-04.03.01-FEAMP-0024</t>
  </si>
  <si>
    <t>Nosso Tejo, Lda</t>
  </si>
  <si>
    <t>Passeios maritímo-turísticos do Porto Brandão</t>
  </si>
  <si>
    <t>MAR-04.03.01-FEAMP-0025</t>
  </si>
  <si>
    <t>Ensaios e Diálogos, Associação</t>
  </si>
  <si>
    <t>Projeto TransforMar</t>
  </si>
  <si>
    <t>MAR-04.03.01-FEAMP-0027</t>
  </si>
  <si>
    <t>MUNICÍPIO DE CASTRO MARIM</t>
  </si>
  <si>
    <t>Salineiro - Uma profissão</t>
  </si>
  <si>
    <t>GAL Sotavento do Algarve</t>
  </si>
  <si>
    <t>MAR-04.03.01-FEAMP-0029</t>
  </si>
  <si>
    <t>Recuperação e modernização de estruturas, equipamentos e infraestruturas</t>
  </si>
  <si>
    <t>MAR-04.03.01-FEAMP-0031</t>
  </si>
  <si>
    <t>Ecomuseu Marinha da Troncalhada</t>
  </si>
  <si>
    <t>MAR-04.03.01-FEAMP-0034</t>
  </si>
  <si>
    <t>PASSEIODISSEIA, LDA</t>
  </si>
  <si>
    <t>Expansão das atividades maritimo-turísticas no Barlavento</t>
  </si>
  <si>
    <t>GAL Barlavento do Algarve</t>
  </si>
  <si>
    <t>MAR-04.03.01-FEAMP-0037</t>
  </si>
  <si>
    <t>OCEAN4FUN - ATIVIDADES MARÍTIMO-TURÍSTICAS, LDA</t>
  </si>
  <si>
    <t>Dinamização de novas atividades marítimo-turísticas no Barlavento</t>
  </si>
  <si>
    <t>MAR-04.03.01-FEAMP-0041</t>
  </si>
  <si>
    <t>AUGUSTO TOMÉ PENELA</t>
  </si>
  <si>
    <t>Turismo Maritimo</t>
  </si>
  <si>
    <t>MAR-04.03.01-FEAMP-0042</t>
  </si>
  <si>
    <t>Zonas Balneares Limpas</t>
  </si>
  <si>
    <t>MAR-04.03.01-FEAMP-0044</t>
  </si>
  <si>
    <t>Municipio de Tavira</t>
  </si>
  <si>
    <t>Roteiros de Pesca de Santa Luzia - Rota do Polvo e Rota do Atum</t>
  </si>
  <si>
    <t>MAR-04.03.01-FEAMP-0051</t>
  </si>
  <si>
    <t>MOMENTOS DINAMICOS UNIPESSOAL, LDA</t>
  </si>
  <si>
    <t>Momentos Mais Dinâmicos em Albufeira</t>
  </si>
  <si>
    <t>MAR-04.03.01-FEAMP-0052</t>
  </si>
  <si>
    <t>DREAM WAVE - ACTIVIDADES MARÍTIMO-TURÍSTICAS, LDA</t>
  </si>
  <si>
    <t>Expansão e Inovação da Atividade Marítimo-Turística</t>
  </si>
  <si>
    <t>MAR-04.03.01-FEAMP-0053</t>
  </si>
  <si>
    <t>Bom Dia-Tradição, Crescimento e Eficiência Energética</t>
  </si>
  <si>
    <t>MAR-04.03.01-FEAMP-0058</t>
  </si>
  <si>
    <t>SEALIFE - ACTIVIDADES MARÍTIMO TURÍSTICAS, LDA</t>
  </si>
  <si>
    <t>Sealife - Mais Conhecimento, Mais Valor</t>
  </si>
  <si>
    <t>MAR-04.03.01-FEAMP-0064</t>
  </si>
  <si>
    <t>MUNICIPIO DE PENICHE</t>
  </si>
  <si>
    <t>Musealização do Sitio Arqueológico do Morraçal da Ajuda</t>
  </si>
  <si>
    <t>MAR-04.03.01-FEAMP-0066</t>
  </si>
  <si>
    <t>Valorização Paisagistica  do Naufrágio do Navio San Pedro de Alcantara</t>
  </si>
  <si>
    <t>MAR-04.03.01-FEAMP-0069</t>
  </si>
  <si>
    <t>Orientação no Mar</t>
  </si>
  <si>
    <t>MAR-04.03.01-FEAMP-0070</t>
  </si>
  <si>
    <t>Recuperação da Praia do Areal Sul - Praia da Areia Branca</t>
  </si>
  <si>
    <t>MAR-04.03.01-FEAMP-0072</t>
  </si>
  <si>
    <t>Requalificação dos Postos de Turismo da Lourinhã e da Praia da Areia Branca</t>
  </si>
  <si>
    <t>MAR-04.03.01-FEAMP-0074</t>
  </si>
  <si>
    <t>Rotas do Sal - Actividades de Animação Ambiental e Turismo da Natureza, Lda</t>
  </si>
  <si>
    <t>Aquisição de Embarcação</t>
  </si>
  <si>
    <t>GAL Litoral Alentejano</t>
  </si>
  <si>
    <t>MAR-04.03.01-FEAMP-0077</t>
  </si>
  <si>
    <t>CPSI - Comunidade Portuária de Sines</t>
  </si>
  <si>
    <t>Documentário - Sines e o Mar</t>
  </si>
  <si>
    <t>MAR-04.03.01-FEAMP-0079</t>
  </si>
  <si>
    <t>Clube Fluvial Odemirense</t>
  </si>
  <si>
    <t>Requalificação do Centro Náutico de Odemira</t>
  </si>
  <si>
    <t>MAR-04.03.01-FEAMP-0081</t>
  </si>
  <si>
    <t>SINES TECNOPOLO - ASSOCIAÇÃO CENTRO DE INCUBAÇÃO DE BASE TECNOLÓGICA VASCO DA GAMA</t>
  </si>
  <si>
    <t>AQUA + Programa de capacitação de Atores Ligadas ao meio aquático</t>
  </si>
  <si>
    <t>MAR-04.03.01-FEAMP-0082</t>
  </si>
  <si>
    <t>Grupo do Almargem, SA</t>
  </si>
  <si>
    <t>Requalificação dos Apoios de Praia de Melides e Santo André</t>
  </si>
  <si>
    <t>MAR-04.03.01-FEAMP-0083</t>
  </si>
  <si>
    <t>Preservação do Património</t>
  </si>
  <si>
    <t>MAR-04.03.01-FEAMP-0086</t>
  </si>
  <si>
    <t>MUNICÍPIO DE ODEMIRA</t>
  </si>
  <si>
    <t>Plano Estratégico e Operacional de Valorização do Rio Mira</t>
  </si>
  <si>
    <t>MAR-04.03.01-FEAMP-0087</t>
  </si>
  <si>
    <t>Dinamização e Valorização do Turismo Náutico do Mira</t>
  </si>
  <si>
    <t>MAR-04.03.01-FEAMP-0088</t>
  </si>
  <si>
    <t>Aquisição de aquário para crustáceos</t>
  </si>
  <si>
    <t>MAR-04.03.01-FEAMP-0090</t>
  </si>
  <si>
    <t>Mais Emoções - Sado Emotion</t>
  </si>
  <si>
    <t>MAR-04.03.01-FEAMP-0091</t>
  </si>
  <si>
    <t>EPO - Centro Escolar e Empresarial do Sudoeste Alentejano</t>
  </si>
  <si>
    <t>Guia da Natureza no Sudoeste Alentejano</t>
  </si>
  <si>
    <t>MAR-04.03.01-FEAMP-0092</t>
  </si>
  <si>
    <t>PRIMEIRA ONDA</t>
  </si>
  <si>
    <t>MAR-04.03.01-FEAMP-0093</t>
  </si>
  <si>
    <t>Implementação da ISO 13009:2015 nas praias Centro e Fisica</t>
  </si>
  <si>
    <t>MAR-04.03.01-FEAMP-0094</t>
  </si>
  <si>
    <t>Reserva Natural Local Foz Azul - Àrea Marinha Protegida de Torres Vedras</t>
  </si>
  <si>
    <t>MAR-04.03.01-FEAMP-0096</t>
  </si>
  <si>
    <t>Reforço da Competitividade do Turismo</t>
  </si>
  <si>
    <t>MAR-04.03.01-FEAMP-0097</t>
  </si>
  <si>
    <t>Mário Manuel Belo Pedro</t>
  </si>
  <si>
    <t>QUINTA QUANTA - Aproveitamento dos recursos marinhos autóctones da região centro</t>
  </si>
  <si>
    <t>GAL Oeste</t>
  </si>
  <si>
    <t>MAR-04.03.01-FEAMP-0101</t>
  </si>
  <si>
    <t>MAR-04.03.01-FEAMP-0103</t>
  </si>
  <si>
    <t>Manuel Cláudiio da Conceição Mestre</t>
  </si>
  <si>
    <t>MANUEL MESTRE - PASSEIOS MARÍTIMO - TURÍSTICOS - CULATRA</t>
  </si>
  <si>
    <t>MAR-04.03.01-FEAMP-0105</t>
  </si>
  <si>
    <t>FANTASTIKSPIRIT - Actividades MArítimas, SA</t>
  </si>
  <si>
    <t>FANTASTIKSPIRIT - Criação empresa de passeios marítimo-turísticos e degustação</t>
  </si>
  <si>
    <t>MAR-04.03.01-FEAMP-0106</t>
  </si>
  <si>
    <t>PAS - Paté de Percebe com Amora Silvestre</t>
  </si>
  <si>
    <t>MAR-04.03.01-FEAMP-0109</t>
  </si>
  <si>
    <t>Tavares &amp; Guerreiro, Lda</t>
  </si>
  <si>
    <t>MAR-04.03.01-FEAMP-0111</t>
  </si>
  <si>
    <t>SMART FISH - Restauração Sustentável</t>
  </si>
  <si>
    <t>MAR-04.03.01-FEAMP-0113</t>
  </si>
  <si>
    <t>SALT &amp; SEA, Unipessoal, Lda</t>
  </si>
  <si>
    <t>SALT &amp; SEA - Criação de empresa de passeios marítimo-turísticos</t>
  </si>
  <si>
    <t>MAR-04.03.01-FEAMP-0122</t>
  </si>
  <si>
    <t>ZESENGO - Explorações Hoteleiras, SA</t>
  </si>
  <si>
    <t>ZESENGO Diversificação, Passeios Marítimo-Turísticos Experiências Gastronómicas</t>
  </si>
  <si>
    <t>MAR-04.03.01-FEAMP-0124</t>
  </si>
  <si>
    <t>TEJO RIBEIRINHO - IMPORTAÇÃO E COMÉRCIO DE PEIXES E MARISCOS, LDA</t>
  </si>
  <si>
    <t>Depósito de Crustáceos</t>
  </si>
  <si>
    <t>MAR-04.03.01-FEAMP-0125</t>
  </si>
  <si>
    <t>Centro de Expedição</t>
  </si>
  <si>
    <t>MAR-04.03.01-FEAMP-0126</t>
  </si>
  <si>
    <t>Aquisição de 3 embarcações solares para operação em Tavira-Olhão</t>
  </si>
  <si>
    <t>MAR-04.03.01-FEAMP-0128</t>
  </si>
  <si>
    <t>MACAU - Diversidadeda macroalgal reserva natural das berlengas e costa adjacente</t>
  </si>
  <si>
    <t>MAR-04.03.01-FEAMP-0141</t>
  </si>
  <si>
    <t>VIAMAR - Sociedade de Viagens Peniche-Berlenga, Lda</t>
  </si>
  <si>
    <t>MODERNIZAÇÃO/ REQUALIFICAÇÃO DA VIAMAR</t>
  </si>
  <si>
    <t>MAR-04.03.01-FEAMP-0142</t>
  </si>
  <si>
    <t>Alexandre Miguel Franco Carinhas</t>
  </si>
  <si>
    <t>G3 STORE SURFCENTER</t>
  </si>
  <si>
    <t>MAR-04.03.01-FEAMP-0143</t>
  </si>
  <si>
    <t>Fábrica da Igreja Paroquial da Freguesia da Nossa Senhora da Conceição de Salir do Porto</t>
  </si>
  <si>
    <t>REABILITAÇÃO E BENEFICIAÇÃO DE EDIFÍCIO DESTINADO A CULTO CATÓLICO</t>
  </si>
  <si>
    <t>MAR-04.03.01-FEAMP-0147</t>
  </si>
  <si>
    <t>JUSTDIVE - Actividades Marítimas, Lda</t>
  </si>
  <si>
    <t>JUSTDIVE - UpGrate I</t>
  </si>
  <si>
    <t>MAR-04.03.01-FEAMP-0148</t>
  </si>
  <si>
    <t>JUSTDIVE - UpGrate II</t>
  </si>
  <si>
    <t>MAR-04.03.01-FEAMP-0154</t>
  </si>
  <si>
    <t>Porta das Berlengas / Biosfera</t>
  </si>
  <si>
    <t>MAR-04.03.01-FEAMP-0155</t>
  </si>
  <si>
    <t>Municipio da Nazaré</t>
  </si>
  <si>
    <t>Museu do Peixe Seco</t>
  </si>
  <si>
    <t>MAR-04.03.01-FEAMP-0156</t>
  </si>
  <si>
    <t>Associação de Nadadores Salvadores de Grândola - Seagull Rescue</t>
  </si>
  <si>
    <t>Capacitação da Seagull Rescue</t>
  </si>
  <si>
    <t>MAR-04.03.01-FEAMP-0157</t>
  </si>
  <si>
    <t>Ginásio Clube Naval de Faro</t>
  </si>
  <si>
    <t>Construção de Ponte Pedonal - Doca de Faro</t>
  </si>
  <si>
    <t>MAR-04.03.01-FEAMP-0158</t>
  </si>
  <si>
    <t>Good Moments - Indústria Criativa de Cultura e Alimentação Tradicional, Lda</t>
  </si>
  <si>
    <t>Faro Story Spot - A Cidade e a Ria</t>
  </si>
  <si>
    <t>MAR-04.03.01-FEAMP-0161</t>
  </si>
  <si>
    <t>SUMMERWARRIOR, Lda</t>
  </si>
  <si>
    <t>Aquisição de 3 embarcações solares - Ria Formosa Olhão</t>
  </si>
  <si>
    <t>MAR-04.03.01-FEAMP-0167</t>
  </si>
  <si>
    <t>Life Culture, Unipessoal, Lda</t>
  </si>
  <si>
    <t>GSGL Surf Academy by Inês Tralha</t>
  </si>
  <si>
    <t>GAL ecoMAR</t>
  </si>
  <si>
    <t>MAR-04.03.01-FEAMP-0168</t>
  </si>
  <si>
    <t>Sunday Oasis, Unipessoal, Lda</t>
  </si>
  <si>
    <t>Surf Camp 360 - referência para o turismo de mar Local</t>
  </si>
  <si>
    <t>MAR-04.03.01-FEAMP-0170</t>
  </si>
  <si>
    <t>Ondas do Oeste e Cultura Oceânica</t>
  </si>
  <si>
    <t>MAR-04.03.01-FEAMP-0171</t>
  </si>
  <si>
    <t>Freguesia de A dos Cunhados e Maceira</t>
  </si>
  <si>
    <t>Passadiço das Escarpas, Concelho de Torres Vedras</t>
  </si>
  <si>
    <t>MAR-04.03.01-FEAMP-0172</t>
  </si>
  <si>
    <t>ELITIST - Especialização em Turismo Subaquático</t>
  </si>
  <si>
    <t>MAR-04.03.01-FEAMP-0173</t>
  </si>
  <si>
    <t>INOVAÇÃO COM TRADIÇÃO para um consumo sustentável</t>
  </si>
  <si>
    <t>MAR-04.03.01-FEAMP-0174</t>
  </si>
  <si>
    <t>Criação da Marca Rendas de Bilros de Peniche</t>
  </si>
  <si>
    <t>MAR-04.03.01-FEAMP-0175</t>
  </si>
  <si>
    <t>Capital da Onda - Rebranding: Estudo de Mercado e Plano de Marketing</t>
  </si>
  <si>
    <t>MAR-04.03.01-FEAMP-0177</t>
  </si>
  <si>
    <t>ProValgas@Oeste: Promoção e valorização das algas para uma alimentação saudável</t>
  </si>
  <si>
    <t>MAR-04.03.01-FEAMP-0178</t>
  </si>
  <si>
    <t>Especialização em Mergulho Cientifico (SCI-DIVE)</t>
  </si>
  <si>
    <t>MAR-04.03.01-FEAMP-0188</t>
  </si>
  <si>
    <t>Estação Náutica do Município de Ílhavo: Projeto piloto para a Região de Aveiro</t>
  </si>
  <si>
    <t>GAL Região de Aveiro</t>
  </si>
  <si>
    <t>MAR-04.03.01-FEAMP-0189</t>
  </si>
  <si>
    <t>Sporting Clube de Aveiro</t>
  </si>
  <si>
    <t>Navegadores de palmo e meio (NPM) - Ria na Escola</t>
  </si>
  <si>
    <t>MAR-04.03.01-FEAMP-0190</t>
  </si>
  <si>
    <t>MAR-04.03.01-FEAMP-0191</t>
  </si>
  <si>
    <t>Notoriedade da Ostra produzida no Município de Ílhavo e na Ria de Aveiro</t>
  </si>
  <si>
    <t>MAR-04.03.01-FEAMP-0192</t>
  </si>
  <si>
    <t>Formação para o Mar e para a Ria de Aveiro: Vela para Todos</t>
  </si>
  <si>
    <t>MAR-04.03.01-FEAMP-0193</t>
  </si>
  <si>
    <t>MUNICÍPIO DE VAGOS</t>
  </si>
  <si>
    <t>Centro de Promoção e Desenvolvimento de Desportos Náuticos (Surf e Canoagem)</t>
  </si>
  <si>
    <t>MAR-04.03.01-FEAMP-0194</t>
  </si>
  <si>
    <t>Marina na Torreira</t>
  </si>
  <si>
    <t>MAR-04.03.01-FEAMP-0195</t>
  </si>
  <si>
    <t>Ampliação e Remodelação do Estaleiro Museu da Praia do Monte Branco</t>
  </si>
  <si>
    <t>MAR-04.03.01-FEAMP-0196</t>
  </si>
  <si>
    <t>Centro Náutico e Piscatório da Praia da Vagueira</t>
  </si>
  <si>
    <t>MAR-04.03.01-FEAMP-0201</t>
  </si>
  <si>
    <t>Migração para Motores Eléctricos nas Embarcações Tradicionais - Esp Experiências</t>
  </si>
  <si>
    <t>MAR-04.03.01-FEAMP-0203</t>
  </si>
  <si>
    <t>Migração para Motores Eléctricos nas Embarcações Tradicionais -Incrível Odisseia</t>
  </si>
  <si>
    <t>MAR-04.03.01-FEAMP-0206</t>
  </si>
  <si>
    <t>FEDRAVE - FUNDAÇÃO PARA O ESTUDO E DESENVOLVIMENTO DA REGIÃO DE AVEIRO</t>
  </si>
  <si>
    <t>Formação/Qualificação/Certificação Tripulantes Emb Marítimo-Turísticas Ria Aveir</t>
  </si>
  <si>
    <t>MAR-04.03.01-FEAMP-0208</t>
  </si>
  <si>
    <t>Marinha Passagem - Atividades Turísticas</t>
  </si>
  <si>
    <t>MAR-04.03.01-FEAMP-0209</t>
  </si>
  <si>
    <t>Salinário - Actividades Turísticas</t>
  </si>
  <si>
    <t>MAR-04.03.01-FEAMP-0211</t>
  </si>
  <si>
    <t>PALMAYACHTS LDA</t>
  </si>
  <si>
    <t>Turismo Náutico no concelho de Cascais</t>
  </si>
  <si>
    <t>GAL Ericeira/Cascais</t>
  </si>
  <si>
    <t>MAR-04.03.01-FEAMP-0214</t>
  </si>
  <si>
    <t>SailCascais, Lda</t>
  </si>
  <si>
    <t>Dinamização de vela na zona de Cascais</t>
  </si>
  <si>
    <t>MAR-04.03.01-FEAMP-0215</t>
  </si>
  <si>
    <t>We Surf, Lda</t>
  </si>
  <si>
    <t>Aumento da atratividade turística</t>
  </si>
  <si>
    <t>MAR-04.03.01-FEAMP-0220</t>
  </si>
  <si>
    <t>Festival Internacional do Ouriço do Mar da Ericeira</t>
  </si>
  <si>
    <t>MAR-04.03.01-FEAMP-0221</t>
  </si>
  <si>
    <t>Município de Cascais</t>
  </si>
  <si>
    <t>Requalificação da Embarcação Estou para Ver</t>
  </si>
  <si>
    <t>MAR-04.03.01-FEAMP-0223</t>
  </si>
  <si>
    <t>Food Lab Cantina Cascais</t>
  </si>
  <si>
    <t>MAR-04.03.01-FEAMP-0227</t>
  </si>
  <si>
    <t>MUNICIPIO DE MIRA</t>
  </si>
  <si>
    <t>Reabilitação e Modernização do Mercado da Praia de Mira</t>
  </si>
  <si>
    <t>MAR-04.03.01-FEAMP-0228</t>
  </si>
  <si>
    <t>Dinamização da Praia de Mira - Uma Aldeia de Mar</t>
  </si>
  <si>
    <t>MAR-04.03.01-FEAMP-0229</t>
  </si>
  <si>
    <t>Requalificação e Revitalização dos Viveiros na Praia de Mira</t>
  </si>
  <si>
    <t>MAR-04.03.01-FEAMP-0231</t>
  </si>
  <si>
    <t>Cais Ancoradouro em Vila Verde</t>
  </si>
  <si>
    <t>MAR-04.03.01-FEAMP-0232</t>
  </si>
  <si>
    <t>Centro de Observação de Avifauna das Lagoas da Vela e Braças - Infraestruturas e</t>
  </si>
  <si>
    <t>MAR-04.03.01-FEAMP-0234</t>
  </si>
  <si>
    <t>Município de Cantanhede</t>
  </si>
  <si>
    <t>Arte Xávega - Praia da Tocha: Conteúdos, Promoção, Divulgação e Comunicação</t>
  </si>
  <si>
    <t>MAR-04.03.01-FEAMP-0235</t>
  </si>
  <si>
    <t>Praia da Tocha é Património, é Qualidade, é Ambiente</t>
  </si>
  <si>
    <t>MAR-04.03.01-FEAMP-0241</t>
  </si>
  <si>
    <t>Viana Beach Center</t>
  </si>
  <si>
    <t>GAL Litoral Norte</t>
  </si>
  <si>
    <t>MAR-04.03.01-FEAMP-0242</t>
  </si>
  <si>
    <t>Lampreias a bordo</t>
  </si>
  <si>
    <t>MAR-04.03.01-FEAMP-0248</t>
  </si>
  <si>
    <t>COOPERATIVA PISCATÓRIA AÇOREANA, CRL</t>
  </si>
  <si>
    <t>Unidade de produção</t>
  </si>
  <si>
    <t>MAR-04.03.01-FEAMP-0249</t>
  </si>
  <si>
    <t>MUNICIPIO DA PRAIA DA VITÓRIA</t>
  </si>
  <si>
    <t>Roteiro de mergulho recreativo,durf e body board</t>
  </si>
  <si>
    <t>MAR-04.03.01-FEAMP-0250</t>
  </si>
  <si>
    <t>Parque aquático insuflável</t>
  </si>
  <si>
    <t>MAR-04.03.01-FEAMP-0251</t>
  </si>
  <si>
    <t>MUNICIPIO DE ANGRA DO HEROÍSMO</t>
  </si>
  <si>
    <t>Formações para a comunidade pescatória</t>
  </si>
  <si>
    <t>MAR-04.03.01-FEAMP-0252</t>
  </si>
  <si>
    <t>Pesca Turismo</t>
  </si>
  <si>
    <t>GAL GRATER</t>
  </si>
  <si>
    <t>MAR-04.03.01-FEAMP-0253</t>
  </si>
  <si>
    <t>PRAIA CULTURAL - COOPERATIVA DE INTERESSE PÚBLICO</t>
  </si>
  <si>
    <t>Conhece a baía da Praia da Vitória</t>
  </si>
  <si>
    <t>MAR-04.03.01-FEAMP-0256</t>
  </si>
  <si>
    <t>SÉRGIO MANUEL DOS SANTOS ALVES</t>
  </si>
  <si>
    <t>Bravio Seafood</t>
  </si>
  <si>
    <t>MAR-04.03.01-FEAMP-0257</t>
  </si>
  <si>
    <t>EMANUEL DA SILVA RAIMUNDO</t>
  </si>
  <si>
    <t>Coasteering, Kayaks e SUP na exploração da aventura</t>
  </si>
  <si>
    <t>MAR-04.03.01-FEAMP-0259</t>
  </si>
  <si>
    <t>OCTOPUS ACTIVIDADES NÁUTICAS LDA</t>
  </si>
  <si>
    <t>Modernização, diversificação e valorização ambiental da empresa</t>
  </si>
  <si>
    <t>MAR-04.03.01-FEAMP-0262</t>
  </si>
  <si>
    <t>Modernização das Instalações da sede APMSHM</t>
  </si>
  <si>
    <t>GAL Litoral Norte - AMP</t>
  </si>
  <si>
    <t>MAR-04.03.01-FEAMP-0265</t>
  </si>
  <si>
    <t>Vitamin Sea</t>
  </si>
  <si>
    <t>MAR-04.03.01-FEAMP-0267</t>
  </si>
  <si>
    <t>Carrinha de Frio</t>
  </si>
  <si>
    <t>MAR-04.03.01-FEAMP-0286</t>
  </si>
  <si>
    <t>MUNICÍPIO DE ALMADA</t>
  </si>
  <si>
    <t>MAR-04.03.01-FEAMP-0287</t>
  </si>
  <si>
    <t>Embaixadores pelo Mar</t>
  </si>
  <si>
    <t>MAR-04.03.01-FEAMP-0288</t>
  </si>
  <si>
    <t>MUNICÍPIO DE ALCOCHETE</t>
  </si>
  <si>
    <t>Valorização dos recursos naturais do Município de Alcochete</t>
  </si>
  <si>
    <t>MAR-04.03.01-FEAMP-0294</t>
  </si>
  <si>
    <t>Europeia ID - Associação para a Investigação em Design, Marketing e Comunicação</t>
  </si>
  <si>
    <t>Blue Circular Postbranding Project</t>
  </si>
  <si>
    <t>MAR-04.03.01-FEAMP-0296</t>
  </si>
  <si>
    <t>GAIVOTA TAGARELA - UNIPESSOAL LDA</t>
  </si>
  <si>
    <t>Modernização da Gaivota Tagarela</t>
  </si>
  <si>
    <t>CAPA - COOPERATIVA DOS ARMADORES DA PESCA ARTESANAL, CRL</t>
  </si>
  <si>
    <t>Planos de produção e comercialização da CAPA</t>
  </si>
  <si>
    <t>Planos de produção e comercialização da APROPESCA</t>
  </si>
  <si>
    <t>Planos de produção e de comercialização da OPCENTRO</t>
  </si>
  <si>
    <t>Planos de produção e comercialização da OLHÃOPESCA</t>
  </si>
  <si>
    <t>Planos de produção e comercialização da ARTESANALPESCA</t>
  </si>
  <si>
    <t>Planos de produção e comercialização da Centro Litoral</t>
  </si>
  <si>
    <t>VIANAPESCA, OP - COOPERATIVA DE PRODUTORES DE PEIXE DE VIANA DO CASTELO, CRL</t>
  </si>
  <si>
    <t>Planos de produção e comercialização da VIANAPESCA</t>
  </si>
  <si>
    <t>Planos Produção e Comercialização da PROPEIXE</t>
  </si>
  <si>
    <t>Planos de produção e de Comercialização da SESIBAL</t>
  </si>
  <si>
    <t>MAR-05.01.01-FEAMP-0012</t>
  </si>
  <si>
    <t>Plano de produção e comercialização da Bivalmar</t>
  </si>
  <si>
    <t>MAR-05.01.01-FEAMP-0013</t>
  </si>
  <si>
    <t>Plano de Produção e Comercialização Plurianual - 2014, 2015 e 2016</t>
  </si>
  <si>
    <t>MAR-05.01.01-FEAMP-0014</t>
  </si>
  <si>
    <t>Planos de Produção e Comercialização dos anos 2017 e 2018</t>
  </si>
  <si>
    <t>MAR-05.01.01-FEAMP-0015</t>
  </si>
  <si>
    <t>MAR-05.01.01-FEAMP-0016</t>
  </si>
  <si>
    <t>Melhoria da Rentabilidade Económica do produto da pesca e estabelização mercado</t>
  </si>
  <si>
    <t>MAR-05.01.01-FEAMP-0017</t>
  </si>
  <si>
    <t>Plano de Produção e Comercialização para os anos de 2017 e 2018</t>
  </si>
  <si>
    <t>MAR-05.01.01-FEAMP-0018</t>
  </si>
  <si>
    <t>Planos de Produção e de Comercialização 2017-2018</t>
  </si>
  <si>
    <t>MAR-05.01.01-FEAMP-0020</t>
  </si>
  <si>
    <t>PREPARAÇÃO E EXECUÇÃO DOS PLANOS DE PRODUÇÃO E DE COMERCIALIZAÇÃO</t>
  </si>
  <si>
    <t>MAR-05.01.01-FEAMP-0021</t>
  </si>
  <si>
    <t>MAR-05.01.01-FEAMP-0023</t>
  </si>
  <si>
    <t>BARLAPESCAS - COOPERATIVA DOS ARMADORES DE PESCA DO BARLAVENTO CRL</t>
  </si>
  <si>
    <t>MAR-05.01.01-FEAMP-0026</t>
  </si>
  <si>
    <t>Planos de Produção e Comercialização 2017 e 2018</t>
  </si>
  <si>
    <t>MAR-05.01.01-FEAMP-0027</t>
  </si>
  <si>
    <t>Planos de Produção e Comercialização</t>
  </si>
  <si>
    <t>MAR-05.01.01-FEAMP-0028</t>
  </si>
  <si>
    <t>Elaboração e execução do PPC 2017 e 2018</t>
  </si>
  <si>
    <t>MAR-05.01.01-FEAMP-0029</t>
  </si>
  <si>
    <t>PPC 2017 e 2018</t>
  </si>
  <si>
    <t>MAR-05.01.01-FEAMP-0030</t>
  </si>
  <si>
    <t>CAPA - Cooperativa dos Armadores da Pesca Artesanal, CRL - 2019</t>
  </si>
  <si>
    <t>MAR-05.01.01-FEAMP-0032</t>
  </si>
  <si>
    <t>Olhãopesca PPC 2019</t>
  </si>
  <si>
    <t>MAR-05.01.01-FEAMP-0035</t>
  </si>
  <si>
    <t>Barlapescas, PPC 2019</t>
  </si>
  <si>
    <t>MAR-05.01.01-FEAMP-0037</t>
  </si>
  <si>
    <t>Artesanalpesca, PPC 2019</t>
  </si>
  <si>
    <t>MAR-05.01.01-FEAMP-0039</t>
  </si>
  <si>
    <t>Apropesca, PPC 2019</t>
  </si>
  <si>
    <t>MAR-05.01.01-FEAMP-0040</t>
  </si>
  <si>
    <t>SESIBAL, PPC 2019</t>
  </si>
  <si>
    <t>MAR-05.01.01-FEAMP-0047</t>
  </si>
  <si>
    <t>BIVALMAR, PPC 2019</t>
  </si>
  <si>
    <t>MAR-05.02.01-FEAMP-0001</t>
  </si>
  <si>
    <t>ALIF - ASSOCIAÇÃO DA INDÚSTRIA ALIMENTAR PELO FRIO</t>
  </si>
  <si>
    <t>Participação de Portugal na ESE 2016 e 2017</t>
  </si>
  <si>
    <t>MAR-05.02.01-FEAMP-0002</t>
  </si>
  <si>
    <t>ASSOCIAÇÃO DOS COMERCIANTES DE PESCADO (ACOPE)</t>
  </si>
  <si>
    <t>FEIRA SIAL PARIS - FRANÇA - 2016</t>
  </si>
  <si>
    <t>MAR-05.02.01-FEAMP-0003</t>
  </si>
  <si>
    <t>VALORIZAÇÃO DOS PRODUTOS DA PESCA E AQUACULTURA - DO BARCO AO PRATO</t>
  </si>
  <si>
    <t>Direção-Geral de Política do Mar</t>
  </si>
  <si>
    <t>MAR-05.02.01-FEAMP-0005</t>
  </si>
  <si>
    <t>Feira Internacional ANUGA 2017 - Colónia - Alemanha</t>
  </si>
  <si>
    <t>MAR-05.02.03-FEAMP-0006</t>
  </si>
  <si>
    <t>PENWave</t>
  </si>
  <si>
    <t>MAR-05.02.01-FEAMP-0007</t>
  </si>
  <si>
    <t>Feira Internacional Seafood Expo North America  2017 em Boston</t>
  </si>
  <si>
    <t>MAR-05.02.01-FEAMP-0008</t>
  </si>
  <si>
    <t>PARTICIPAÇÃO NA FEIRA SISAB 2017</t>
  </si>
  <si>
    <t>MAR-05.02.01-FEAMP-0009</t>
  </si>
  <si>
    <t>VALORIZAÇÃO DOS PRODUTOS DA PESCA E AQUACULTURA - DO BARCO AO PRATO -  2017</t>
  </si>
  <si>
    <t>MAR-05.02.01-FEAMP-0012</t>
  </si>
  <si>
    <t>PESCADO CONTROLADO IV</t>
  </si>
  <si>
    <t>MAR-05.02.01-FEAMP-0013</t>
  </si>
  <si>
    <t>Plano de Comunicação de Produtos da Pesca e da Aquacultura</t>
  </si>
  <si>
    <t>MAR-05.02.01-FEAMP-0014</t>
  </si>
  <si>
    <t>Rede Nacional de Circuitos Curtos de Comercialização de Pescado</t>
  </si>
  <si>
    <t>MAR-05.02.01-FEAMP-0015</t>
  </si>
  <si>
    <t>INOVAÇÃO NOS PRODUTOS DA PESCA E AQUACULTURA</t>
  </si>
  <si>
    <t>MAR-05.02.01-FEAMP-0016</t>
  </si>
  <si>
    <t>Realização de campanhas promocionais para os produtos da pesca (bacalhau)</t>
  </si>
  <si>
    <t>MAR-05.02.01-FEAMP-0017</t>
  </si>
  <si>
    <t>Feira Internacional Conxemar 2017</t>
  </si>
  <si>
    <t>MAR-05.02.01-FEAMP-0018</t>
  </si>
  <si>
    <t>PORTUGAL É MAR</t>
  </si>
  <si>
    <t>MAR-05.02.03-FEAMP-0019</t>
  </si>
  <si>
    <t>Guimarpeixe - Comércio de Produtos Alimentares, Ld</t>
  </si>
  <si>
    <t>GUIMARPEIXE - Dsvlto de Nvs Mrcds Externos -  Benelux, FR, CH, GB e BR</t>
  </si>
  <si>
    <t>MAR-05.02.01-FEAMP-0020</t>
  </si>
  <si>
    <t>ESPAÇO DO MAR - O MELHOR PEIXE II</t>
  </si>
  <si>
    <t>MAR-05.02.07-FEAMP-0021</t>
  </si>
  <si>
    <t>Estudo shopper de conservas de peixe</t>
  </si>
  <si>
    <t>MAR-05.02.01-FEAMP-0022</t>
  </si>
  <si>
    <t>Feiras Seafood Brussels 2018 e 2019 e Conxemar Lisboa 2019</t>
  </si>
  <si>
    <t>MAR-05.02.06-FEAMP-0023</t>
  </si>
  <si>
    <t>Conferência Mundial de Salto e Vara</t>
  </si>
  <si>
    <t>MAR-05.02.01-FEAMP-0025</t>
  </si>
  <si>
    <t>Feira Internacional Tuttofood 2019 - Milão-Itália</t>
  </si>
  <si>
    <t>MAR-05.02.01-FEAMP-0026</t>
  </si>
  <si>
    <t>Feira Internacional Conxemar 2018 - Vigo-Espanha</t>
  </si>
  <si>
    <t>MAR-05.02.01-FEAMP-0027</t>
  </si>
  <si>
    <t>FEIRA SIAL PARIS 2018</t>
  </si>
  <si>
    <t>MAR-05.02.01-FEAMP-0028</t>
  </si>
  <si>
    <t>Produção de Web-Docs sobre a Indústria Conserveira</t>
  </si>
  <si>
    <t>MAR-05.02.06-FEAMP-0030</t>
  </si>
  <si>
    <t>I Fórum Internacional Socioecnómico das Pescas</t>
  </si>
  <si>
    <t>MAR-05.02.01-FEAMP-0034</t>
  </si>
  <si>
    <t>Campanha de Promoção do Carapau</t>
  </si>
  <si>
    <t>MAR-05.02.01-FEAMP-0036</t>
  </si>
  <si>
    <t>CAMPANHA DE RÁDIO - PESCADO PORTUGUÊS NOS SANTOS POPULARES</t>
  </si>
  <si>
    <t>MAR-05.02.01-FEAMP-0038</t>
  </si>
  <si>
    <t>Feira Internacional ANUGA 2019</t>
  </si>
  <si>
    <t>MAR-05.02.01-FEAMP-0041</t>
  </si>
  <si>
    <t>O PEIXE É FIXE - PARA CONSUMIDORES DE PALMO E MEIO</t>
  </si>
  <si>
    <t>MAR-05.03.01-FEAMP-0002</t>
  </si>
  <si>
    <t>Henrique Rodrigues Serra, Lda</t>
  </si>
  <si>
    <t>Modernização do estabelecimento de processamento de pescado congelado</t>
  </si>
  <si>
    <t>MAR-05.03.01-FEAMP-0006</t>
  </si>
  <si>
    <t>DOCA MARINHA - Sociedade de Congelados e Pescados, Lda</t>
  </si>
  <si>
    <t>Modernização da Unidade DocaMarinha</t>
  </si>
  <si>
    <t>MAR-05.03.01-FEAMP-0007</t>
  </si>
  <si>
    <t>GELPEIXE - ALIMENTOS CONGELADOS, S A</t>
  </si>
  <si>
    <t>Ampliação da Unidade Gelpeixe</t>
  </si>
  <si>
    <t>MAR-05.03.01-FEAMP-0008</t>
  </si>
  <si>
    <t>Ampliação da Unidade Frigosto</t>
  </si>
  <si>
    <t>MAR-05.03.01-FEAMP-0010</t>
  </si>
  <si>
    <t>Macro-Frio - Comércio Internacional de Produtos alimentares, Lda</t>
  </si>
  <si>
    <t>MAR-05.03.01-FEAMP-0013</t>
  </si>
  <si>
    <t>Superfish - Produtos Alimentares, S A</t>
  </si>
  <si>
    <t>Modernização da Unidade Superfish</t>
  </si>
  <si>
    <t>MAR-05.03.01-FEAMP-0014</t>
  </si>
  <si>
    <t>Criação de nova unidade produtiva para processamento produtos pesca aquicultura</t>
  </si>
  <si>
    <t>MAR-05.03.01-FEAMP-0017</t>
  </si>
  <si>
    <t>MAR-05.03.01-FEAMP-0019</t>
  </si>
  <si>
    <t>COMDALGEL, Lda</t>
  </si>
  <si>
    <t>Modernização da Unidade Industrial</t>
  </si>
  <si>
    <t>MAR-05.03.01-FEAMP-0020</t>
  </si>
  <si>
    <t>MAR CABO - Produtos Congelados, Lda</t>
  </si>
  <si>
    <t>MAR-05.03.01-FEAMP-0021</t>
  </si>
  <si>
    <t>BEIRANOVA - INDÚSTRIA DE CONGELADOS SA</t>
  </si>
  <si>
    <t>Unidade de preparação e transformação de pescado congelado</t>
  </si>
  <si>
    <t>MAR-05.03.01-FEAMP-0025</t>
  </si>
  <si>
    <t>COFISA-Conservas de Peixe da Figueira,SA</t>
  </si>
  <si>
    <t>Modernização Fase 1 da Fábrica de Conservas de Peixe na Figueira da Foz</t>
  </si>
  <si>
    <t>MAR-05.03.01-FEAMP-0026</t>
  </si>
  <si>
    <t>MAR-05.03.01-FEAMP-0027</t>
  </si>
  <si>
    <t>Nova Unidade Luis Silvério</t>
  </si>
  <si>
    <t>MAR-05.03.01-FEAMP-0028</t>
  </si>
  <si>
    <t>South Atlantic Capital, S A</t>
  </si>
  <si>
    <t>Conserveira South Atlantic Capital</t>
  </si>
  <si>
    <t>MAR-05.03.01-FEAMP-0030</t>
  </si>
  <si>
    <t>FIXE EM CASA, LDA</t>
  </si>
  <si>
    <t>Unidade Fixe em Casa</t>
  </si>
  <si>
    <t>MAR-05.03.01-FEAMP-0032</t>
  </si>
  <si>
    <t>MAR-05.03.01-FEAMP-0033</t>
  </si>
  <si>
    <t>Ampliação da Unidade Artesanalpesca</t>
  </si>
  <si>
    <t>MAR-05.03.01-FEAMP-0038</t>
  </si>
  <si>
    <t>MAR-05.03.01-FEAMP-0040</t>
  </si>
  <si>
    <t>MAR-05.03.01-FEAMP-0044</t>
  </si>
  <si>
    <t>Investimento complementar - unidades de Taveira e Ponte de Vilela</t>
  </si>
  <si>
    <t>MAR-05.03.01-FEAMP-0045</t>
  </si>
  <si>
    <t>Linha de Ultracongelação rápida e armazenamento de congelados</t>
  </si>
  <si>
    <t>MAR-05.03.01-FEAMP-0048</t>
  </si>
  <si>
    <t>Sociedade Corretora,Lda</t>
  </si>
  <si>
    <t>MAR-05.03.01-FEAMP-0049</t>
  </si>
  <si>
    <t>TRICIA ANN BAGLIO ALKER</t>
  </si>
  <si>
    <t>Azores Deepwater Crab Claws - Tricia Ann Baglio Alker</t>
  </si>
  <si>
    <t>MAR-05.03.01-FEAMP-0050</t>
  </si>
  <si>
    <t>EMPRESA FIGUEIRENSE DE PESCA, LDA</t>
  </si>
  <si>
    <t>Fábrica de farinha de peixe</t>
  </si>
  <si>
    <t>MAR-05.03.01-FEAMP-0051</t>
  </si>
  <si>
    <t>HARDY, Lda</t>
  </si>
  <si>
    <t>HARDY, Lda - Defumagem de Salmão, Enguia e Truta (II)</t>
  </si>
  <si>
    <t>MAR-05.03.01-FEAMP-0052</t>
  </si>
  <si>
    <t>Gentilsabor - Modernização Fábrica</t>
  </si>
  <si>
    <t>MAR-05.03.01-FEAMP-0053</t>
  </si>
  <si>
    <t>Modernização e adaptação das instalações para o processamento de cefalópodes</t>
  </si>
  <si>
    <t>MAR-05.03.01-FEAMP-0054</t>
  </si>
  <si>
    <t>MAR-05.03.01-FEAMP-0055</t>
  </si>
  <si>
    <t>FRIPEX - Sociedade de Conservação e Comércio de Peixe, Lda</t>
  </si>
  <si>
    <t>MAR-05.03.01-FEAMP-0056</t>
  </si>
  <si>
    <t>Modernização da unidade Caxamar</t>
  </si>
  <si>
    <t>MAR-05.03.01-FEAMP-0058</t>
  </si>
  <si>
    <t>Instalação do estabelecimento industrial de conservas de pescado</t>
  </si>
  <si>
    <t>MAR-05.03.01-FEAMP-0059</t>
  </si>
  <si>
    <t>MAR-05.03.01-FEAMP-0060</t>
  </si>
  <si>
    <t>Construção de unidade de produção de transformação de marisco</t>
  </si>
  <si>
    <t>MAR-05.03.01-FEAMP-0062</t>
  </si>
  <si>
    <t>PINHAIS &amp; CA LDA</t>
  </si>
  <si>
    <t>MAR-05.03.01-FEAMP-0063</t>
  </si>
  <si>
    <t>Vanibru - Comércio de Produtos Alimentares, Lda</t>
  </si>
  <si>
    <t>VANIBRU - Ampliação das Instalações</t>
  </si>
  <si>
    <t>MAR-05.03.01-FEAMP-0064</t>
  </si>
  <si>
    <t>FILMAR-Comercialização de Produtos Congelados,Ldª</t>
  </si>
  <si>
    <t>Modernização da unidade industrial da Filmar</t>
  </si>
  <si>
    <t>MAR-05.03.01-FEAMP-0066</t>
  </si>
  <si>
    <t>MODERNIZAÇÃO FASE 2 DA FÁBRICA DE CONSERVAS DE PEIXE DA FIGUEIRA</t>
  </si>
  <si>
    <t>MAR-05.03.01-FEAMP-0068</t>
  </si>
  <si>
    <t>PREFEITOS - Pré-Cozinhados, Lda</t>
  </si>
  <si>
    <t>MAR-05.03.01-FEAMP-0069</t>
  </si>
  <si>
    <t>Jolefilo - Produtos Alimentares, Lda</t>
  </si>
  <si>
    <t>JOLEFILO, Lda - Unid Ind Pré-Cozinhados</t>
  </si>
  <si>
    <t>MAR-05.03.01-FEAMP-0074</t>
  </si>
  <si>
    <t>CONSTRUÇÃO E INSTALAÇÃO DE ESTABELECIMENTO DE PREPARAÇÃO E CONGELAÇÃO DE ENGUIAS</t>
  </si>
  <si>
    <t>MAR-05.03.01-FEAMP-0075</t>
  </si>
  <si>
    <t>UNIDADE DE PREPARAÇÃO DE PESCADO CONGELADO</t>
  </si>
  <si>
    <t>MAR-05.03.01-FEAMP-0076</t>
  </si>
  <si>
    <t>NOVO ESTABELECIMENTO INDUSTRIAL DE CONGELAÇÃO E PREPARAÇÃO DE PESCADO</t>
  </si>
  <si>
    <t>MAR-05.03.01-FEAMP-0078</t>
  </si>
  <si>
    <t>Conserveira do Sul, Lda</t>
  </si>
  <si>
    <t>Modernização das linhas de transformação de produtos da pesca com a introdução d</t>
  </si>
  <si>
    <t>MAR-05.03.01-FEAMP-0079</t>
  </si>
  <si>
    <t>Aumento da capacidade de produção</t>
  </si>
  <si>
    <t>MAR-05.03.01-FEAMP-0080</t>
  </si>
  <si>
    <t>ABRANCONGELADOS - PRODUTOS ALIMENTARES, LDA</t>
  </si>
  <si>
    <t>Reengenharia e Ampliação do Estabelecimento Industrial</t>
  </si>
  <si>
    <t>MAR-05.03.01-FEAMP-0081</t>
  </si>
  <si>
    <t>Mundo dos Congelados - Comércio e Industria Produtos Alimentares,Lda</t>
  </si>
  <si>
    <t>Aumento da capacidade produtiva e diversificação do produto</t>
  </si>
  <si>
    <t>MAR-05.03.01-FEAMP-0083</t>
  </si>
  <si>
    <t>Edificação de novo estabelecimento industrial processamento pescado Pico</t>
  </si>
  <si>
    <t>MAR-05.03.01-FEAMP-0085</t>
  </si>
  <si>
    <t>Investimento na estrutura do edifício, instalações de frio e programa informátic</t>
  </si>
  <si>
    <t>MAR-05.03.01-FEAMP-0086</t>
  </si>
  <si>
    <t>MAR-05.03.01-FEAMP-0087</t>
  </si>
  <si>
    <t>FRIJOBEL - INDÚSTRIA E COMÉRCIO ALIMENTAR, SA</t>
  </si>
  <si>
    <t>FRIJOBEL 2020 OTIMIZAR E CRESCER</t>
  </si>
  <si>
    <t>MAR-05.03.01-FEAMP-0088</t>
  </si>
  <si>
    <t>Seis Oito Fish - Comércio e Indústria, Lda</t>
  </si>
  <si>
    <t>SeisOitoFish - Modernização e Ampliação</t>
  </si>
  <si>
    <t>MAR-05.03.01-FEAMP-0089</t>
  </si>
  <si>
    <t>SOGUIMA - Criação Novos Produtos</t>
  </si>
  <si>
    <t>MAR-05.03.01-FEAMP-0090</t>
  </si>
  <si>
    <t>FRIGORIFICOS DA ERMIDA - AMPLIAÇÃO E MODERNIZAÇÃO</t>
  </si>
  <si>
    <t>MAR-05.03.01-FEAMP-0091</t>
  </si>
  <si>
    <t>MAR-05.03.01-FEAMP-0092</t>
  </si>
  <si>
    <t>100MISTÉRIOS, Lda</t>
  </si>
  <si>
    <t>100MISTÉRIOS, Lda - José Gourmet-Indústria</t>
  </si>
  <si>
    <t>MAR-05.03.01-FEAMP-0093</t>
  </si>
  <si>
    <t>Projeto de modernização das Unidades de Coimbrões e Guimarães</t>
  </si>
  <si>
    <t>MAR-05.03.01-FEAMP-0096</t>
  </si>
  <si>
    <t>CAPACITAÇÃO E DIVERSIFICAÇÃO NA INTERNACIONALIZAÇÃO</t>
  </si>
  <si>
    <t>MAR-05.03.01-FEAMP-0097</t>
  </si>
  <si>
    <t>Nigel-Congeladora José Nicolau, Lda</t>
  </si>
  <si>
    <t>Melhorar competitividade industrial e diferenciação no mercado</t>
  </si>
  <si>
    <t>MAR-05.03.01-FEAMP-0102</t>
  </si>
  <si>
    <t>FASTER - Produtos Alimentares, Lda</t>
  </si>
  <si>
    <t>MAR-05.03.01-FEAMP-0105</t>
  </si>
  <si>
    <t>MAR-05.03.01-FEAMP-0106</t>
  </si>
  <si>
    <t>Marolhão-Conservas de Peixe, Lda</t>
  </si>
  <si>
    <t>MAROLHÃO - PRODUTOS DA PESCA, LDA</t>
  </si>
  <si>
    <t>MAR-05.06.01-FEAMP-0001</t>
  </si>
  <si>
    <t>Apoio à armazenagem da PROPEIXE</t>
  </si>
  <si>
    <t>MAR-05.06.01-FEAMP-0002</t>
  </si>
  <si>
    <t>Apoio à armazenagem da APROPESCA</t>
  </si>
  <si>
    <t>MAR-05.06.01-FEAMP-0003</t>
  </si>
  <si>
    <t>Mecanismo de armazenagem da cavala, sardinha e sarda</t>
  </si>
  <si>
    <t>MAR-05.06.01-FEAMP-0004</t>
  </si>
  <si>
    <t>VIANAPESCA - Armazenagem de sardinha, cavala e sarda</t>
  </si>
  <si>
    <t>DGPM - DG Políticas do Mar</t>
  </si>
  <si>
    <t>MAR-06.01.01-FEAMP-0003</t>
  </si>
  <si>
    <t>SEAMIND PLATFORM - Indicadores Socioeconómicos e Ambientais</t>
  </si>
  <si>
    <t>MAR-06.01.01-FEAMP-0004</t>
  </si>
  <si>
    <t>SAGA - SISTEMA DE APOIO À GESTÃO PORTUÁRIA</t>
  </si>
  <si>
    <t>MAR-06.01.01-FEAMP-0005</t>
  </si>
  <si>
    <t>SAGA- SISTEMA DE APOIO À GESTÃO PORTUÁRIA</t>
  </si>
  <si>
    <t>MAR-06.01.01-FEAMP-0006</t>
  </si>
  <si>
    <t>SAGA-SISTEMA DE APOIO À GESTÃO PORTUÁRIA</t>
  </si>
  <si>
    <t>MAR-06.01.01-FEAMP-0008</t>
  </si>
  <si>
    <t>MAR-06.01.01-FEAMP-0009</t>
  </si>
  <si>
    <t>CRIAÇÃO DO CENTRO DE COMANDO E CONTROLO INTEGRADO DO MAR-C3MAR</t>
  </si>
  <si>
    <t>MAR-06.01.01-FEAMP-0010</t>
  </si>
  <si>
    <t>SEAMIND PLATFORM - Fases 2 e 3</t>
  </si>
  <si>
    <t>MAR-06.01.01-FEAMP-0011</t>
  </si>
  <si>
    <t>NIPIM@R Shipping Intelligence NetworkPortal de Informação Estratégica para o Mar</t>
  </si>
  <si>
    <t>MAR-06.01.01-FEAMP-0012</t>
  </si>
  <si>
    <t>CEIIA - Centro de Engenharia e Desenvolvimento - Associação</t>
  </si>
  <si>
    <t>MAR-06.01.01-FEAMP-0013</t>
  </si>
  <si>
    <t>MAR-06.02.01-FEAMP-0001</t>
  </si>
  <si>
    <t>FISH&amp;SHIPS</t>
  </si>
  <si>
    <t>MAR-06.02.01-FEAMP-0002</t>
  </si>
  <si>
    <t>MAR-06.02.01-FEAMP-0003</t>
  </si>
  <si>
    <t>MAR-06.02.01-FEAMP-0004</t>
  </si>
  <si>
    <t>SECRETARIA REGIONAL DO AMBIENTE E DOS RECURSOS NATURAIS DA ILHA DA MADEIRA</t>
  </si>
  <si>
    <t>DEEP-ML - Promoção do conhecimento do lixo-marinho no Sul da Ilha da Madeira</t>
  </si>
  <si>
    <t>MAR-06.02.01-FEAMP-0005</t>
  </si>
  <si>
    <t>AUTORIDADE DE GESTÃO MAR2020</t>
  </si>
  <si>
    <t>Assistência Técnica da Autoridade de Gestão do Mar2020 - 2016</t>
  </si>
  <si>
    <t>Direcção Regional de Agricultura e Pescas do Algarve</t>
  </si>
  <si>
    <t>Assistência Técnica DRAP Algarve - OI - 2016</t>
  </si>
  <si>
    <t>DIREÇÃO REGIONAL DE AGRICULTURA E PESCAS DO ALENTEJO</t>
  </si>
  <si>
    <t>DIREÇÃO REGIONAL DE AGRICULTURA E PESCAS DO CENTRO</t>
  </si>
  <si>
    <t>Assistência Técnica DRAP Centro - OI - 2016</t>
  </si>
  <si>
    <t>Direção Regional de Agricultura e Pescas de Lisboa e Vale do Tejo</t>
  </si>
  <si>
    <t>Assistência Técnica DRAP LVT - OI - 2016</t>
  </si>
  <si>
    <t>Direcção Regional de Agricultura e Pescas do Norte</t>
  </si>
  <si>
    <t>Assistência Técnica DRAP Norte - OI - 2016</t>
  </si>
  <si>
    <t>MAR-07.01.01-FEAMP-0008</t>
  </si>
  <si>
    <t>Assistência Técnica da Autoridade de Gestão do MAR - 2017</t>
  </si>
  <si>
    <t>MAR-07.01.01-FEAMP-0009</t>
  </si>
  <si>
    <t>Assistência Técnica DRAP LVT - OI - 2017</t>
  </si>
  <si>
    <t>MAR-07.01.01-FEAMP-0010</t>
  </si>
  <si>
    <t>Assistência Técnica DRAP Centro - OI - 2017</t>
  </si>
  <si>
    <t>MAR-07.01.01-FEAMP-0012</t>
  </si>
  <si>
    <t>Assistência Técnica DGPM - OI - 2017</t>
  </si>
  <si>
    <t>MAR-07.01.01-FEAMP-0013</t>
  </si>
  <si>
    <t>Assistência Técnica DRAP Norte - OI - 2017</t>
  </si>
  <si>
    <t>MAR-07.01.01-FEAMP-0015</t>
  </si>
  <si>
    <t>Assistência Técnica DRAP Algarve - OI - 2017</t>
  </si>
  <si>
    <t>MAR-07.01.01-FEAMP-0016</t>
  </si>
  <si>
    <t>Assistência Técnica DGRM - OI - 2017/2019</t>
  </si>
  <si>
    <t>MAR-07.01.01-FEAMP-0017</t>
  </si>
  <si>
    <t>Assistência Técnica AG MAR 2020- 2018</t>
  </si>
  <si>
    <t>MAR-07.01.01-FEAMP-0018</t>
  </si>
  <si>
    <t>Assistência Técnica DRAP Centro - OI - 2018</t>
  </si>
  <si>
    <t>MAR-07.01.01-FEAMP-0019</t>
  </si>
  <si>
    <t>Assistência Técnica DRAP LVT - OI - 2018</t>
  </si>
  <si>
    <t>MAR-07.01.01-FEAMP-0021</t>
  </si>
  <si>
    <t>Assistência Técnica da DRAP Algarve OI - 2018</t>
  </si>
  <si>
    <t>MAR-07.01.01-FEAMP-0022</t>
  </si>
  <si>
    <t>Instituto de Financiamento da Agricultura e Pescas, IP</t>
  </si>
  <si>
    <t>Assistência Técnica - IFAP-OI - 2018</t>
  </si>
  <si>
    <t>MAR-07.01.01-FEAMP-0023</t>
  </si>
  <si>
    <t>Assistência Técnica da DGPM - OI - 2018</t>
  </si>
  <si>
    <t>MAR-07.01.01-FEAMP-0024</t>
  </si>
  <si>
    <t>Assistência Técnica DRAP Norte - OI - 2018</t>
  </si>
  <si>
    <t>MAR-07.01.01-FEAMP-0025</t>
  </si>
  <si>
    <t>ASSISTÊNCIA TÉCNICA RAM - 2016-2018</t>
  </si>
  <si>
    <t>MAR-07.01.01-FEAMP-0026</t>
  </si>
  <si>
    <t>Assistência Técnica AG MAR2020-2019</t>
  </si>
  <si>
    <t>MAR-07.01.01-FEAMP-0027</t>
  </si>
  <si>
    <t>Assistência Técnica OI-DSPEP RAA</t>
  </si>
  <si>
    <t>MAR-07.01.01-FEAMP-0028</t>
  </si>
  <si>
    <t>Assistência Técnica DRAP LVT-2019</t>
  </si>
  <si>
    <t>MAR-07.01.01-FEAMP-0029</t>
  </si>
  <si>
    <t>Assistência Técnica DRAP Algarve_2019</t>
  </si>
  <si>
    <t>MAR-07.01.01-FEAMP-0030</t>
  </si>
  <si>
    <t>Assistência Técnica DRAP Centro_2019</t>
  </si>
  <si>
    <t>MAR-07.01.01-FEAMP-0032</t>
  </si>
  <si>
    <t>Assistência Técnica DGRM_2019_2022</t>
  </si>
  <si>
    <t>MAR-07.01.01-FEAMP-0033</t>
  </si>
  <si>
    <t>Assistência Técnica da DRAP Norte - 2019</t>
  </si>
  <si>
    <t>MAR-07.01.01-FEAMP-0035</t>
  </si>
  <si>
    <t>Assistência técnica ao Mar 2020 (2014-2019) - OI-GPSRMCT</t>
  </si>
  <si>
    <t>MAR-07.01.01-FEAMP-0036</t>
  </si>
  <si>
    <t>ASSISTÊNCIA TÉCNICA RAM - 2019</t>
  </si>
  <si>
    <t>MAR-07.01.01-FEAMP-0037</t>
  </si>
  <si>
    <t>Assistência Técnica DRAP  Alentejo 2020-2022</t>
  </si>
  <si>
    <t>MAR-07.01.01-FEAMP-0038</t>
  </si>
  <si>
    <t>Assistência Técnica AG Mar2020 - 2020/2023</t>
  </si>
  <si>
    <t>CANDIDATURA</t>
  </si>
  <si>
    <t>RESPOSTA</t>
  </si>
  <si>
    <t>BENEFICIÁRIO</t>
  </si>
  <si>
    <t>OPERAÇÃO</t>
  </si>
  <si>
    <t>EMAIL</t>
  </si>
  <si>
    <t>ENTIDADE ANALISTA</t>
  </si>
  <si>
    <t>adae</t>
  </si>
  <si>
    <t>BODY</t>
  </si>
  <si>
    <t>Exmos. Senhores,
Junto se enviam os seguintes documentos em anexo:
 - Formulário do pedido de pagamento contra fatura;</t>
  </si>
  <si>
    <t xml:space="preserve"> 
 - </t>
  </si>
  <si>
    <t>Cód. Proj. IFAP</t>
  </si>
  <si>
    <t>Promotor</t>
  </si>
  <si>
    <t>Nome do Projecto</t>
  </si>
  <si>
    <t>Entidade que Analisa</t>
  </si>
  <si>
    <t>Cód. NIFAP</t>
  </si>
  <si>
    <t>Financiamento Proposto</t>
  </si>
  <si>
    <t>Custo Total Elegivel</t>
  </si>
  <si>
    <t>FEAMP</t>
  </si>
  <si>
    <t>Nacional</t>
  </si>
  <si>
    <t>MAR-01.01.01-FEAMP-0490</t>
  </si>
  <si>
    <t>modernização da embarcação de pesca Tiago José FN-1737-C</t>
  </si>
  <si>
    <t>Navio Museu Santo André: Museografia, Beneficiacão e Reabilitacão</t>
  </si>
  <si>
    <t>INVESTIMENTO</t>
  </si>
  <si>
    <t>DESTINATARIO / ASSUNTO</t>
  </si>
  <si>
    <t>ELEGIVEL</t>
  </si>
  <si>
    <t>OE</t>
  </si>
  <si>
    <t xml:space="preserve">FEAMP: </t>
  </si>
  <si>
    <t xml:space="preserve">Investimento elegível: </t>
  </si>
  <si>
    <t xml:space="preserve">Nome do beneficiário: </t>
  </si>
  <si>
    <t xml:space="preserve">Designação da operação: </t>
  </si>
  <si>
    <t xml:space="preserve">Entidade analista: </t>
  </si>
  <si>
    <t xml:space="preserve">NIFAP: </t>
  </si>
  <si>
    <t xml:space="preserve">Despesa  Pública: </t>
  </si>
  <si>
    <t xml:space="preserve">Investimento: </t>
  </si>
  <si>
    <t xml:space="preserve">Nº da Operação Mar 2020: </t>
  </si>
  <si>
    <t>5 - Submissão de pedido</t>
  </si>
  <si>
    <t xml:space="preserve">* </t>
  </si>
  <si>
    <t>natalia.henriques@adrepes.pt</t>
  </si>
  <si>
    <t>grater@grater.pt</t>
  </si>
  <si>
    <t>geral@adelo.pt</t>
  </si>
  <si>
    <t>geral@a2s.pt</t>
  </si>
  <si>
    <t>adelaide.inacio@drapnorte.gov.pt</t>
  </si>
  <si>
    <t>rpestana@cm-olhao.pt</t>
  </si>
  <si>
    <t>galpescaoeste@adepe.pt</t>
  </si>
  <si>
    <t>gallitoralnorte@amp.pt</t>
  </si>
  <si>
    <t>info.mar2020@azores.gov.pt</t>
  </si>
  <si>
    <t>gac@regiaodeaveiro.pt</t>
  </si>
  <si>
    <t>geral@ad-barlavento.pt</t>
  </si>
  <si>
    <t>mar2020@adae.pt</t>
  </si>
  <si>
    <t>adl.alentejano@mail.telepac.pt</t>
  </si>
  <si>
    <t>adeliacor@sapo.pt</t>
  </si>
  <si>
    <t>gal.acoresoriental@gmail.com</t>
  </si>
  <si>
    <t>ifferreira@dgrm.mm.gov.pt</t>
  </si>
  <si>
    <t>diav@drapc.gov.pt</t>
  </si>
  <si>
    <t>veronica.lima@cim-altominho.pt</t>
  </si>
  <si>
    <t>geral@ecocoast.pt</t>
  </si>
  <si>
    <t>TOTAL</t>
  </si>
  <si>
    <t>-</t>
  </si>
  <si>
    <t>Mar2020-ap@drapalg.min-agricultura.pt</t>
  </si>
  <si>
    <t>decisoesmar2020@draplvt.gov.pt</t>
  </si>
  <si>
    <t>Data de Inicio</t>
  </si>
  <si>
    <t>Data de Fim</t>
  </si>
  <si>
    <t>Complexo das marinhas de Canes e Alcacarenha e Cobelos</t>
  </si>
  <si>
    <t>INICIO</t>
  </si>
  <si>
    <t>FIM</t>
  </si>
  <si>
    <t xml:space="preserve">Data de inicio : </t>
  </si>
  <si>
    <t xml:space="preserve">Data de fim: </t>
  </si>
  <si>
    <t>Taxa de apoio apurada
(%)</t>
  </si>
  <si>
    <t>c) Tratando-se de fatura relativa a trabalhos de construção civil, deve ser evidenciada a licença de obras ou documento que comprove a sua isenção bem como o respetivo auto de medição.</t>
  </si>
  <si>
    <t>Não aplicável</t>
  </si>
  <si>
    <t>d) Tratando-se de fatura emitida no contexto de um procedimento ao abrigo do Código da Contratação Pública (CCP) devem ser presentes as respetivas peças do procedimento e a publicitação no portal BASE (www.base.gov.pt).</t>
  </si>
  <si>
    <t>g) O descritivo da fatura(s) apresentada(s) deve permitir estabelecer uma ligação inequívoca com o investimento aprovado no pedido de apoio (PA), não sendo aceites documentos que não estejam compreendidos entre as datas de inicio e de fim aprovadas para a operação nem que consistam em alterações à operação aprovada;</t>
  </si>
  <si>
    <t>k) Tratando-se de faturas relativas a trabalhos de construção civil, deve ser evidenciada a licença de obras ou documento que comprove a sua isenção, emitido pela entidade competente;</t>
  </si>
  <si>
    <t>l) Tratando-se de faturas emitidas no contexto de um procedimento ao abrigo do CCP devem ser presentes as respetivas peças do procedimento e a publicitação no portal base.gov.pt;</t>
  </si>
  <si>
    <t>Data da submissão da despesa no idigital a regularizar o anterior pedido de adiantamento contra fatura apresentado para o mesmo projeto</t>
  </si>
  <si>
    <t>a) Apresentação de Declaração da Segurança Social, comprovativa da situação regularizada do beneficiário perante aquela entidade ou comprovativo de que deu consentimento para a consulta no serviço Segurança Social Direta.</t>
  </si>
  <si>
    <t>(8)</t>
  </si>
  <si>
    <t xml:space="preserve"> * Deve juntar pdf com a declaração da SS ou com o comprovativo que dá consentimento 
para a consulta (este comprovativo não pode ser aplicado nos projetos da Prioridade 4)</t>
  </si>
  <si>
    <t xml:space="preserve"> * Deve juntar pdf com a declaração da AT ou com o comprovativo que dá consentimento 
para a consulta (este comprovativo não pode ser aplicado nos projetos da Prioridade 4)</t>
  </si>
  <si>
    <t>pomar2020.oi@dgpm.mm.gov.pt; fernanda.rodrigues@dgpm.mm.gov.pt</t>
  </si>
  <si>
    <t>adiantamento.fatura.inv@ifap.pt</t>
  </si>
  <si>
    <t>geral@mar2020.pt</t>
  </si>
  <si>
    <t>Cód, NIFAP</t>
  </si>
  <si>
    <t>MAR-01.01.01-FEAMP-0398</t>
  </si>
  <si>
    <t>MAR IBÉRICO  L-2045-C - PRT000020935</t>
  </si>
  <si>
    <t>MAR-01.01.03-FEAMP-0452</t>
  </si>
  <si>
    <t>MANUEL TORRES DA SILVA</t>
  </si>
  <si>
    <t>NOSSA SENHORA do CARMO  ES-347-L</t>
  </si>
  <si>
    <t>MAR-01.01.03-FEAMP-0453</t>
  </si>
  <si>
    <t>AUGUSTO LOUREIRO EIRAS</t>
  </si>
  <si>
    <t>AVÓ DINA  ES-343-L</t>
  </si>
  <si>
    <t>MAR-01.01.03-FEAMP-0454</t>
  </si>
  <si>
    <t>JOAQUIM SILVA PEREIRA</t>
  </si>
  <si>
    <t>GOLFINHO L-2029-L</t>
  </si>
  <si>
    <t>MAR-01.01.02-FEAMP-0495</t>
  </si>
  <si>
    <t>Detetor de aparelhos de pesca por gps embarcação Conde do Mar, SG-268-C</t>
  </si>
  <si>
    <t>DGRM - Abrigo Zona Piscatoria de Angeiras</t>
  </si>
  <si>
    <t>Requalificacao do edificio da lota - pavimentos e caleiras - Porto Olhao</t>
  </si>
  <si>
    <t>ASSOCIACAO MUTUA DOS ARMADORES DE PESCA DE ANGEIRAS - MAPA</t>
  </si>
  <si>
    <t>Apoio a Atividade de Pesca Tradicional em Matosinhos</t>
  </si>
  <si>
    <t>Reposicaode quebra-mar no Portinho de Porto das Barcas</t>
  </si>
  <si>
    <t>MAR-01.05.03-FEAMP-0147</t>
  </si>
  <si>
    <t>Aquisição de caixas de transporte/acondicionamento de pescado p/ as lotas RAA</t>
  </si>
  <si>
    <t>Desenvolvimento de um peixe de aquacultura</t>
  </si>
  <si>
    <t>EXPORSADO - COMÉRCIO E INDÚSTRIA DE PRODUTOS DO MAR, SA</t>
  </si>
  <si>
    <t>VIVEIROS ESPARGUEIRA SA</t>
  </si>
  <si>
    <t>MAR-02.05.01-FEAMP-0052</t>
  </si>
  <si>
    <t>BIOIMMUNE</t>
  </si>
  <si>
    <t>Sistemas registo e transmissao de dados, cruzamento dados, analise de risco, e</t>
  </si>
  <si>
    <t>MAR-03.02.01-FEAMP-000001</t>
  </si>
  <si>
    <t>Recolha de dados no quadro da PCP(2014-2016) - Madeira</t>
  </si>
  <si>
    <t>MAR-04.01.01-FEAMP-00004</t>
  </si>
  <si>
    <t>MAR-04.01.01-FEAMP-00005</t>
  </si>
  <si>
    <t>MAR-04.01.01-FEAMP-00006</t>
  </si>
  <si>
    <t>MAR-04.01.01-FEAMP-00008</t>
  </si>
  <si>
    <t>MAR-04.01.01-FEAMP-00009</t>
  </si>
  <si>
    <t>MAR-04.01.01-FEAMP-00010</t>
  </si>
  <si>
    <t>MAR-04.01.01-FEAMP-00011</t>
  </si>
  <si>
    <t>AGUARELATROPICAL - AQUICULTURA DE OSTRAS LDA</t>
  </si>
  <si>
    <t>MAR-04.03.01-FEAMP-0263</t>
  </si>
  <si>
    <t>Ana de Jesus Viana</t>
  </si>
  <si>
    <t>MAR-04.03.01-FEAMP-0274</t>
  </si>
  <si>
    <t>Centro Interpretativo da Reserva Natural Local Foz Azul</t>
  </si>
  <si>
    <t>MAR-04.03.01-FEAMP-0275</t>
  </si>
  <si>
    <t>Santa Cruz Dive House</t>
  </si>
  <si>
    <t>MAR-04.03.01-FEAMP-0276</t>
  </si>
  <si>
    <t>Freguesia da Silveira</t>
  </si>
  <si>
    <t>Passadiço da Praia Azul</t>
  </si>
  <si>
    <t>MAR-04.03.01-FEAMP-0289</t>
  </si>
  <si>
    <t>Waves&amp;Kangaroos, Unipessoal</t>
  </si>
  <si>
    <t>Abertura da Atlantic Coast Surf School</t>
  </si>
  <si>
    <t>MAR-04.03.01-FEAMP-0291</t>
  </si>
  <si>
    <t>Turismo no Mar da Lourinhã</t>
  </si>
  <si>
    <t>MAR-04.03.01-FEAMP-0292</t>
  </si>
  <si>
    <t>UpRise Surf School - Operador Maritimo Turístico</t>
  </si>
  <si>
    <t>MAR-04.03.01-FEAMP-0293</t>
  </si>
  <si>
    <t>ACIRO - Associação Comercial, Industrial e Serviços da Região Oeste</t>
  </si>
  <si>
    <t>Mar de Aldeias</t>
  </si>
  <si>
    <t>MAR-04.03.01-FEAMP-0314</t>
  </si>
  <si>
    <t>Desenvolvimento atividades náuticas - Feel Viana</t>
  </si>
  <si>
    <t>MAR-04.03.01-FEAMP-0318</t>
  </si>
  <si>
    <t>Mário Daniel Leitão UNIPESSOAL LDA</t>
  </si>
  <si>
    <t>Explorar Viana do Castelo</t>
  </si>
  <si>
    <t>MAR-04.03.01-FEAMP-0322</t>
  </si>
  <si>
    <t>Modernização estabelecimento Docapesca</t>
  </si>
  <si>
    <t>MAR-04.03.01-FEAMP-0332</t>
  </si>
  <si>
    <t>MAR-04.03.01-FEAMP-0333</t>
  </si>
  <si>
    <t>MMatosinhos-Turismo Gastronómico</t>
  </si>
  <si>
    <t>MAR-04.03.01-FEAMP-0334</t>
  </si>
  <si>
    <t>MMatosinhos Mercados Locais</t>
  </si>
  <si>
    <t>MAR-04.03.01-FEAMP-0335</t>
  </si>
  <si>
    <t>CAMARA MUNICIPAL DE VILA DO CONDE</t>
  </si>
  <si>
    <t>CVConde - Cais de Apoio</t>
  </si>
  <si>
    <t>MAR-04.03.01-FEAMP-0336</t>
  </si>
  <si>
    <t>CVilaConde - Passadiços Freg Árvore</t>
  </si>
  <si>
    <t>MAR-04.03.01-FEAMP-0337</t>
  </si>
  <si>
    <t>CVilaConde - Mercado de Caxinas</t>
  </si>
  <si>
    <t>MAR-04.03.01-FEAMP-0338</t>
  </si>
  <si>
    <t>MUNICÍPIO DA PÓVOA DE VARZIM</t>
  </si>
  <si>
    <t>MPóvoaVarzim -Mercado Municipal</t>
  </si>
  <si>
    <t>MAR-04.03.01-FEAMP-0339</t>
  </si>
  <si>
    <t>MPóvoaVarzim - Mar Para Todos</t>
  </si>
  <si>
    <t>MAR-04.03.01-FEAMP-0340</t>
  </si>
  <si>
    <t>MPóvoaVarzim - Memórias do Mar</t>
  </si>
  <si>
    <t>MAR-05.01.01-FEAMP-000001</t>
  </si>
  <si>
    <t>MAR-05.01.01-FEAMP-000002</t>
  </si>
  <si>
    <t>MAR-05.01.01-FEAMP-000003</t>
  </si>
  <si>
    <t>MAR-05.01.01-FEAMP-000004</t>
  </si>
  <si>
    <t>MAR-05.01.01-FEAMP-000005</t>
  </si>
  <si>
    <t>MAR-05.01.01-FEAMP-000006</t>
  </si>
  <si>
    <t>MAR-05.01.01-FEAMP-000007</t>
  </si>
  <si>
    <t>MAR-05.01.01-FEAMP-000010</t>
  </si>
  <si>
    <t>MAR-05.01.01-FEAMP-000011</t>
  </si>
  <si>
    <t>MAR-05.01.01-FEAMP-0042</t>
  </si>
  <si>
    <t>OPCENTRO, PPC 2019</t>
  </si>
  <si>
    <t>MAR-05.01.01-FEAMP-0044</t>
  </si>
  <si>
    <t>APARA, PPC 2019</t>
  </si>
  <si>
    <t>MAR-05.01.01-FEAMP-0045</t>
  </si>
  <si>
    <t>Centro Litoral, PPC 2019</t>
  </si>
  <si>
    <t>MAR-05.02.01-FEAMP-0043</t>
  </si>
  <si>
    <t>ASSOCIAÇÃO NACIONAL DOS INDUSTRIAIS DE CONSERVAS DE PEIXE</t>
  </si>
  <si>
    <t>ANICP - Vamos Conservar o que e Nosso</t>
  </si>
  <si>
    <t>MAR-05.03.01-FEAMP-0098</t>
  </si>
  <si>
    <t>ESBAL-Empresa de Secagem de Bacalhau, SA</t>
  </si>
  <si>
    <t>MODERNIZAÇÃO E AMPLIAÇÃO DO CIRCUITO PRODUTIVO - ESBAL</t>
  </si>
  <si>
    <t>MAR-05.03.01-FEAMP-0104</t>
  </si>
  <si>
    <t>Maredeus Portugal Unipessoal, Lda</t>
  </si>
  <si>
    <t>Modernização de estabelecimento industrial de processamento de bacalhau</t>
  </si>
  <si>
    <t>MAR-07.01.01-FEAMP-0040</t>
  </si>
  <si>
    <t>Assistencia Tecnica DRAP Algarve - 2020-2022</t>
  </si>
  <si>
    <t>MAR-01.01.01-FEAMP-0529</t>
  </si>
  <si>
    <t>ATLANTIS - SOCIEDADE DE PESCAS LDA</t>
  </si>
  <si>
    <t>Aquisição de materiais,equipamentos e serviços com vista à mitigação do contágio do Covid-19</t>
  </si>
  <si>
    <t>MAR-02.01.03-FEAMP-0208</t>
  </si>
  <si>
    <t>OCEANO FRESCO, S. A.</t>
  </si>
  <si>
    <t>Apoio Específico Inerente ao Surto de COVID-19</t>
  </si>
  <si>
    <t>MAR-02.05.01-FEAMP-0053</t>
  </si>
  <si>
    <t>GUALTER MARISCOS, LDA</t>
  </si>
  <si>
    <t>Apoio Mortalidade Amêijoa Boa - Fortaleza - 2019</t>
  </si>
  <si>
    <t>MAR-05.02.01-FEAMP-0044</t>
  </si>
  <si>
    <t xml:space="preserve"> FEIRAS INTERNACIONAIS SEAFOOD BRUXELAS, SIAL PARIS E CONXEMAR VIGO 2020</t>
  </si>
  <si>
    <t>MAR-02.05.01-FEAMP-0054</t>
  </si>
  <si>
    <t>JOSE MANUEL PRATA</t>
  </si>
  <si>
    <t>v1.4</t>
  </si>
  <si>
    <t>SOCIEDADE DE PESCA MIRADOURO, S.A.</t>
  </si>
  <si>
    <t>ESTRELA DE ÂNCORA, LDA.</t>
  </si>
  <si>
    <t>ESTRELA de ÂNCORA  AN-186-C ( 2º Proj.) - PRT000022560</t>
  </si>
  <si>
    <t>EMPRESA DE PESCA S.JACINTO, SA</t>
  </si>
  <si>
    <t>PESCARADE - SOCIEDADE DE PESCA DO ARADE, LDA.</t>
  </si>
  <si>
    <t>TESTA &amp; CUNHAS S.A.</t>
  </si>
  <si>
    <t>ROSA AREIAS- ACTIVIDADES DE PESCA, LDA.</t>
  </si>
  <si>
    <t>Aires Brites Unipessoal, lda.</t>
  </si>
  <si>
    <t>MESTRE DA GALILEIA DE RAMIRO &amp; EMÍLIA - EMPRESA DE PESCA, LDA.</t>
  </si>
  <si>
    <t>TORRES &amp; GAGO - SOCIEDADE DE PESCA, LDA.</t>
  </si>
  <si>
    <t>ÂNCORADELTAS - LDA.</t>
  </si>
  <si>
    <t>ARMANDO SERRÃO &amp; JOSÉ SERRÃO, LDA.</t>
  </si>
  <si>
    <t>MANUEL E FÁBIO LDA.</t>
  </si>
  <si>
    <t>S. JOÃO BATISTA, VR-548-C - PRT000000484</t>
  </si>
  <si>
    <t>SEBASTIAO PAULO &amp; FILHOS, LDA.</t>
  </si>
  <si>
    <t>EDUÍNO PERINHO, UNIPESSOAL, LDA.</t>
  </si>
  <si>
    <t>PESCAFIXE, UNIPESSOAL, LDA.</t>
  </si>
  <si>
    <t>PESCAS DE RITA AMARAL &amp; FILHOS, LDA.</t>
  </si>
  <si>
    <t>ARRAIA PESCAS, LDA.</t>
  </si>
  <si>
    <t>EDUARDO PACHECO SOARES &amp; FILHOS, LDA.</t>
  </si>
  <si>
    <t>MAR-01.01.01-FEAMP-0369</t>
  </si>
  <si>
    <t>ARMANDA COUTINHO - EMPRESA DE PESCA, UNIPESSOAL LDA</t>
  </si>
  <si>
    <t>ARMANDA COUTINHO, P-2140-L (atual P-2140-C) - PRT000022698</t>
  </si>
  <si>
    <t>PARALELO - SOCIEDADE DE PESCAS, LDA.</t>
  </si>
  <si>
    <t>JOÃO VICENTE M. SILVA</t>
  </si>
  <si>
    <t>FERNANDO ALVES, SOCIEDADE UNIPESSOAL, LDA.</t>
  </si>
  <si>
    <t>MAR-01.01.01-FEAMP-0388</t>
  </si>
  <si>
    <t>ARMANDA COUTINHO, P-2140- (atual P-2140-C) - PRT000022698</t>
  </si>
  <si>
    <t>PESCALEÇA - SOCIEDADE PORTUGUESA DE PESCA, LDA.</t>
  </si>
  <si>
    <t>MAR-01.01.01-FEAMP-0409</t>
  </si>
  <si>
    <t>ARMANDA COUTINHO, P-2140-L- (atual P-2140-C) - PRT000022698</t>
  </si>
  <si>
    <t>JERÓNIMO VIANA E SÉRGIO BARBOSA, LDA.</t>
  </si>
  <si>
    <t>MAR-01.01.01-FEAMP-0464</t>
  </si>
  <si>
    <t>Investimentos a Bordo na Embarcacao CALYPSO A-3527-C</t>
  </si>
  <si>
    <t>MAR-01.01.01-FEAMP-0477</t>
  </si>
  <si>
    <t>JOSÉ EMANUEL SOUSA MEDEIROS</t>
  </si>
  <si>
    <t>Aquisição de um gerador para a embarcação Baia do Sol, VP-242-C</t>
  </si>
  <si>
    <t>MAR-01.01.01-FEAMP-0485</t>
  </si>
  <si>
    <t>SOFIA MACIEL SANTOS, UNIPESSOAL, LDA.</t>
  </si>
  <si>
    <t>Aquisição de equipamento para a embarcação Cidade Celestial, PD-500-C</t>
  </si>
  <si>
    <t>TIAGO JOSÉ - SOCIEDADE DE PESCA, LDA.</t>
  </si>
  <si>
    <t>MAR-01.01.01-FEAMP-0492</t>
  </si>
  <si>
    <t>EGÍDIO &amp; MARCO, LDA.</t>
  </si>
  <si>
    <t>Modernização da embarcação de pesca Moleiros FN-1558-C</t>
  </si>
  <si>
    <t>VITOR MANUEL HENRIQUES DA FONSECA, UNIPESSOAL, LDA.</t>
  </si>
  <si>
    <t>SOCIEDADE DE PESCAS FONSECAS &amp; MIGUEL, LDA.</t>
  </si>
  <si>
    <t>JOSÉ RUI  VC-252-C - Aq. Motor -  PRT000021362</t>
  </si>
  <si>
    <t>FLECHA ES-329-L - Aq. Motor - PRT000023402</t>
  </si>
  <si>
    <t>MAR-01.01.03-FEAMP-0493</t>
  </si>
  <si>
    <t>Substituição do motor da embarcação Moleiros FN-1558-C</t>
  </si>
  <si>
    <t>INSTITUTO PORTUGUÊS DO MAR E DA ATMOSFERA, I.P.</t>
  </si>
  <si>
    <t>UC Mar - Transfer. de Tecnologia e Conhecim. Produz. na UC p/ a Economia do Mar</t>
  </si>
  <si>
    <t>MAR-01.03.01-FEAMP-0045</t>
  </si>
  <si>
    <t>SEEBug - Desenvolvimento de um sensor para a detecao de bacterias patogenicas</t>
  </si>
  <si>
    <t>MAR-01.03.01-FEAMP-0046</t>
  </si>
  <si>
    <t>DepurD - Sistemas de monitorizacao e descontaminacao</t>
  </si>
  <si>
    <t>MAR-01.03.01-FEAMP-0047</t>
  </si>
  <si>
    <t>MarCODE- Desenv. ferramenta multidisciplinar para rastreabilidade e rotulagem.</t>
  </si>
  <si>
    <t>MAR-01.03.01-FEAMP-0049</t>
  </si>
  <si>
    <t>DEPURATOX - Descontaminacao de moluscos bivalves</t>
  </si>
  <si>
    <t>MAR-01.03.01-FEAMP-0050</t>
  </si>
  <si>
    <t>CENTRO DE CIÊNCIAS DO MAR DO ALGARVE</t>
  </si>
  <si>
    <t>SEAFOODQual</t>
  </si>
  <si>
    <t>MAR2020 - V. N. Cerveira - Valorização Prod. Psc Rio Minho</t>
  </si>
  <si>
    <t>PESCAPANHA - Contributo para a gestão sustentada da peq. pesca costeira e apanha</t>
  </si>
  <si>
    <t>MONTEREAL - Monotorização em tempo real da frota de ganchorra.</t>
  </si>
  <si>
    <t>MAR-01.03.02-FEAMP-0048</t>
  </si>
  <si>
    <t>SALMONLINK</t>
  </si>
  <si>
    <t>MAR-01.03.02-FEAMP-0052</t>
  </si>
  <si>
    <t>CLIMA-PESCA - Vulnerabilidade  do Setor das Pescas as Mudancas Climaticas</t>
  </si>
  <si>
    <t>MAR-01.03.02-FEAMP-0053</t>
  </si>
  <si>
    <t>IPMA- Participesca - Implementacao da Cogestao para a Pesca do Polvo no Algarve</t>
  </si>
  <si>
    <t>MAR-01.03.02-FEAMP-0054</t>
  </si>
  <si>
    <t>ASSOCIAÇÃO NATUREZA PORTUGAL</t>
  </si>
  <si>
    <t>ANP - Participesca - Implementacao da Cogestao para a Pesca do Polvo no Algarve</t>
  </si>
  <si>
    <t>MAR-01.03.02-FEAMP-0055</t>
  </si>
  <si>
    <t>CCMAR- Participesca - Implementacao da Cogestao para a Pesca do Polvo no Algarve</t>
  </si>
  <si>
    <t>OBSERVA.PT</t>
  </si>
  <si>
    <t>TECPESCA - TECNOLOGIA DA PESCA E SELETIVIDADE</t>
  </si>
  <si>
    <t>REDAMP - Desenho de uma rede de areas marinhas protegidas</t>
  </si>
  <si>
    <t>Reabilitação de zonas contaminadas da ria de Aveiro através da recol. com moliço</t>
  </si>
  <si>
    <t>BIOPRADARIA - Restauracao, gestao e conservacao da biodiversidade recursos biol.</t>
  </si>
  <si>
    <t>F Ciências U.P. - SARDINOMICS</t>
  </si>
  <si>
    <t>DOCAPESCA PORTOS E LOTAS, S.A.</t>
  </si>
  <si>
    <t>Aquisição de Equip. que beneficiem as cond. de desembarque, atracação e acesso</t>
  </si>
  <si>
    <t>Docapesca - Req. Edificio da Lota e Rampa - Prt.Psc Angeiras</t>
  </si>
  <si>
    <t>SECRETARIA REGIONAL DE MAR E PESCAS</t>
  </si>
  <si>
    <t>Docapesca - Pt. Matosinhos - Defensas, Escadas e Cabeços de Amarração</t>
  </si>
  <si>
    <t>Docapesca, S.A. - Porto Vila Praia de Âncora</t>
  </si>
  <si>
    <t>Melhoria das condições operacionais e de segurança do porto do Topo, S. Jorge</t>
  </si>
  <si>
    <t>APROPESCA - Aq. Dornas e Contentores</t>
  </si>
  <si>
    <t>APROPESCA - Aq. e Fornecimento de Isca</t>
  </si>
  <si>
    <t>Núcleo de apoio à pesca de S. Jacinto</t>
  </si>
  <si>
    <t>LOTAÇOR - SERVIÇO DE LOTAS DOS AÇORES, S.A.</t>
  </si>
  <si>
    <t>Beneficiação de câmaras frio, silo e máq. gelo posto recolha Ribeira Quente</t>
  </si>
  <si>
    <t>Construção de casas de aprestos e posto de recolha em S. Roque Pico</t>
  </si>
  <si>
    <t>Remodelação da Rede de Distribuição de Energia - P. Varzim</t>
  </si>
  <si>
    <t>COOPERATIVA DE PRODUTORES DE PEIXE DO CENTRO LITORAL, C.R.L.</t>
  </si>
  <si>
    <t>Aquisição de empilhadores para descarga de pescado no Porto da Fig.da Foz</t>
  </si>
  <si>
    <t>Reabilitacao do Edificio da Lota no Porto de Pesca de Quarteira</t>
  </si>
  <si>
    <t>PESCAXICO - SOCIEDADE DE PESCAS, LDA.</t>
  </si>
  <si>
    <t>Modernização de instalações terrestres (armazém de aprestos) no Porto da Fig.Foz</t>
  </si>
  <si>
    <t>FRANCISPESCA - SOCIEDADE DE PESCA, LDA.</t>
  </si>
  <si>
    <t>Beneficiação e Requalificação do Portinho da Arrifana.</t>
  </si>
  <si>
    <t>POLIS Litoral Norte - Soc. Requalificação do Litoral Norte, S.A.</t>
  </si>
  <si>
    <t>POLIS Lit. Norte - Mododernização do Cais de Caminha</t>
  </si>
  <si>
    <t>POLIS Lit. Norte - Estaleiro Cabedelo - Viana do Castelo</t>
  </si>
  <si>
    <t>POLIS Lit Norte - Prt. Psc Castelo Neiva</t>
  </si>
  <si>
    <t>POLIS Lit. Norte - Doca de Pesca de Esposende</t>
  </si>
  <si>
    <t>POLIS Lit. Norte - Portinho da Apúlia</t>
  </si>
  <si>
    <t>PROPEIXE O.P. - COOPERATIVA DE PRODUTORES DE PEIXE DO NORTE, CRL</t>
  </si>
  <si>
    <t>APROPESCA - Aquisição de Empilhadores - Porto da Póvoa de Varzim.</t>
  </si>
  <si>
    <t>Empreitada de ampliação e fornecimento e montagem de equi. frig. lota S. Mateus</t>
  </si>
  <si>
    <t>Fornecimento Equip. Movimentação de Carga p/ Entreposto de PDL</t>
  </si>
  <si>
    <t>MIRABILIS - AQUACULTURA SUSTENTÁVEL, LDA.</t>
  </si>
  <si>
    <t>DETECAO AUTOMATICA DE MICROALGAS TOXICAS</t>
  </si>
  <si>
    <t>ALGASOLE-Desenvolvimento e implementacao de alimentos suplementados em macroalga</t>
  </si>
  <si>
    <t>REPROF1: Condicionamento de individuos F1 de linguado senegales</t>
  </si>
  <si>
    <t>SERINOVA: Bases para implementacao de uma nova especie na aquacultura em Portuga</t>
  </si>
  <si>
    <t>DIVERSIAQUA - Diversificação, Inovação e Desenvolvimento da Aquacultura em Port.</t>
  </si>
  <si>
    <t>IPVC - Prod. Int. Râ Rana Perezi</t>
  </si>
  <si>
    <t>AQUAZOR-AQUICULTURA E BIOTECNOLOGIAS MARINHAS DOS AÇORES, SA.</t>
  </si>
  <si>
    <t>Sustainable Ocean Supplements, Lda.</t>
  </si>
  <si>
    <t>Faculdade de Ciencias U.P. - InovFeed</t>
  </si>
  <si>
    <t>SEAENTIA-FOOD, Lda - Prod. de Corvina</t>
  </si>
  <si>
    <t>SNMB Sul - Gestão das zonas de produção de moluscos bivalves da região algarvia.</t>
  </si>
  <si>
    <t>SOCIEDADE PISCICULTORA FARENSE, LDA.</t>
  </si>
  <si>
    <t>MARVELLOUS WAVE - ATIVIDADES AQUÍCOLAS, S.A.</t>
  </si>
  <si>
    <t>Construção e instalação no mar dos blocos 2 e 3 da Algarve Offshore Seashells.</t>
  </si>
  <si>
    <t>FINDFRESH, S.A.</t>
  </si>
  <si>
    <t>AKI-D'EL-MAR  COMÉRCIO E INDÚSTRIA DE MARISCOS, LDA.</t>
  </si>
  <si>
    <t>ALFABETO SALGADO, LDA.</t>
  </si>
  <si>
    <t>BIOFAT.PT</t>
  </si>
  <si>
    <t>FALCAMAR - COMÉRCIO DE MARISCOS, LDA.</t>
  </si>
  <si>
    <t>SAFIESTELA, S.A - Maternidade de Linguado</t>
  </si>
  <si>
    <t>IRMÃOS GONÇALVES TEIXEIRA - EMPRESA DE PESCA LDA.</t>
  </si>
  <si>
    <t>GUALTER MARISCOS, LDA.</t>
  </si>
  <si>
    <t>RELÍQUIAS DA PAISAGEM - UNIPESSOAL, LDA.</t>
  </si>
  <si>
    <t>ESSÊNCIA SELVAGEM, LDA.</t>
  </si>
  <si>
    <t>BIVALSADO, LDA.</t>
  </si>
  <si>
    <t>AQUALVOR - ACTIVIDADES EM AQUACULTURA, LDA.</t>
  </si>
  <si>
    <t>EMÁQUA - EMPREENDIMENTOS DE AQUACULTURA, S.A.</t>
  </si>
  <si>
    <t>PISCICULTURA VALE DA LAMA, LDA.</t>
  </si>
  <si>
    <t>RUSTIVENTUR - CONSTRUÇÃO E ORGANIZAÇÃO DE EVENTOS &amp; TURISMO, LDA.</t>
  </si>
  <si>
    <t>JOSÉ MANUEL PRATA, LDA.</t>
  </si>
  <si>
    <t>Modernização do Centro de Depuração e de Expedição de Bivalves -José M. Prata</t>
  </si>
  <si>
    <t>CPDA - COMPANHIA PORTUGUESA DE ALGAS, UNIPESSOAL, LDA.</t>
  </si>
  <si>
    <t>STOLT SEA FARM (PORTUGAL) S.A.</t>
  </si>
  <si>
    <t>VIVEIROS RIO MIRA, LDA.</t>
  </si>
  <si>
    <t>REAL ATUNARA, S.A.</t>
  </si>
  <si>
    <t>AQUA PRIME, LDA.</t>
  </si>
  <si>
    <t>OCEANO FRESCO, UNIPESSOAL, LDA.</t>
  </si>
  <si>
    <t>AQUACRIA PISCÍCOLAS, S.A.</t>
  </si>
  <si>
    <t>SEMENTE SALTITANTE, LDA.</t>
  </si>
  <si>
    <t>ROTA GREGA, LDA.</t>
  </si>
  <si>
    <t>FINISTERRA, S.A.</t>
  </si>
  <si>
    <t>ALGAPLUS - PRODUÇÃO E COMERCIALIZAÇÃO DE ALGAS E SEUS PRODUTOS DERIVADOS, LDA.</t>
  </si>
  <si>
    <t>JCFFPORT,  UNIPESSOAL, LDA.</t>
  </si>
  <si>
    <t>BIVALVIA - MARISCOS DA FORMOSA, LDA.</t>
  </si>
  <si>
    <t>PMA - AQUACULTURA, LDA.</t>
  </si>
  <si>
    <t>MOINHO DOS ILHÉUS, LDA.</t>
  </si>
  <si>
    <t>Certificacao de Processos de Controlo e Inspecao das Pescas</t>
  </si>
  <si>
    <t>MAR-03.02.01-FEAMP-0015</t>
  </si>
  <si>
    <t>PNAB/DCF 2020-2021</t>
  </si>
  <si>
    <t>Bork You, Lda.</t>
  </si>
  <si>
    <t>Cipreia - Formação e Mergulho, Lda.</t>
  </si>
  <si>
    <t>Vertente Natural - Actividades Ecológicas e Culturais, Lda.</t>
  </si>
  <si>
    <t>BOATCENTER - SERVIÇOS E ACTIVIDADES NAÚTICAS, S.A.</t>
  </si>
  <si>
    <t>Salina Greens - Produção e Comercialização de Halófitas e Seus Derivados, Unipessoal, Lda.</t>
  </si>
  <si>
    <t>Bom Dia - Actividades Maritimas Lda.</t>
  </si>
  <si>
    <t>Troiacruze Navegação Costeira de Cruzeiro, Lda.</t>
  </si>
  <si>
    <t>Luis Manuel Guisado Mateus - Comércio de Peixe e Marisco, Unipessoal, Lda.</t>
  </si>
  <si>
    <t>Emoções do Atlântico, Lda.</t>
  </si>
  <si>
    <t>R.A.B - Aluguer de Embarcações de Recreio, Lda</t>
  </si>
  <si>
    <t>LIMO DO CAIS -  Exploração sustentada dos recursos endógenos S. Martinho Porto</t>
  </si>
  <si>
    <t>Lendas ao Vento, Lda.</t>
  </si>
  <si>
    <t>Instituto de Conservação da Natureza e das Florestas, I.P.</t>
  </si>
  <si>
    <t>Espaço de Experiências, Lda.</t>
  </si>
  <si>
    <t>IncrivelOdisseia - Marítimo-Turísticos, Lda.</t>
  </si>
  <si>
    <t>SALINÁRIO, LDA.</t>
  </si>
  <si>
    <t>INOVA-EMPRESA DE DESENVOLVIMENTO ECONOMICO E SOCIAL DE CANTANHEDE-EM,S.A.</t>
  </si>
  <si>
    <t>Jornada do Vento, Lda.</t>
  </si>
  <si>
    <t>Rui Pereira - Comércio de Motas e Peixe, Unipessoal, Lda.</t>
  </si>
  <si>
    <t>AZORES SEAWEED EXPORT GNSN, LDA.</t>
  </si>
  <si>
    <t>Mário Queirós - Marítimo Turística, Unipessoal, Lda.</t>
  </si>
  <si>
    <t>Mónica Soares Carvalho, Unipessoal, Lda.</t>
  </si>
  <si>
    <t>Valoriz. Pesca Artesanal e instal. Museu Vivo da Arte-xávega na Costa da Caparic</t>
  </si>
  <si>
    <t>Poentapetecível, Unipessoal, Lda.</t>
  </si>
  <si>
    <t>3FIN, Lda.</t>
  </si>
  <si>
    <t>FEELVIANA - HOTELARIA, LDA.</t>
  </si>
  <si>
    <t>Trincapeixe-Ind. e Com. Prod. Alimentares Frescos e Congelados, Lda</t>
  </si>
  <si>
    <t>MMATOSINHOS-GES.ESTAÇÃO NAUTICA</t>
  </si>
  <si>
    <t>APROPESCA  - Plano Prod. e Com. 2017 e 2018</t>
  </si>
  <si>
    <t>PROPEIXE - P.O. 2017 e 2018</t>
  </si>
  <si>
    <t>VIANAPESCA o.p - P.O. 2017 / 2018</t>
  </si>
  <si>
    <t>MAR-05.01.01-FEAMP-0048</t>
  </si>
  <si>
    <t>PROPEIXE, PPC 2019</t>
  </si>
  <si>
    <t>LUGRADE - BACALHAU DE COIMBRA, SA.</t>
  </si>
  <si>
    <t>COFACO AÇORES - Indústria de Conservas, S.A.</t>
  </si>
  <si>
    <t>Frigosto, Lda.</t>
  </si>
  <si>
    <t>MACRO-FRIO - 3º  Mod. Unid. Produtiva</t>
  </si>
  <si>
    <t>ALCIDES DOS SANTOS ANTUNES, LDA.</t>
  </si>
  <si>
    <t>Soguima - Comércio e indústria alimentar, S.A.</t>
  </si>
  <si>
    <t>SOGUIMA, S.A  - Modernização da Fábrica</t>
  </si>
  <si>
    <t>MAR-CABO, Lda - Ampliação Unid. Produção</t>
  </si>
  <si>
    <t>NI.FI.IR.-PESCADOS, SOCIEDADE UNIPESSOAL,LDA</t>
  </si>
  <si>
    <t>NIFIR - Expanção - Aumento da cap. de conservação de congelados e efic. energ.</t>
  </si>
  <si>
    <t>LUÍS SILVÉRIO &amp; FILHOS S.A.</t>
  </si>
  <si>
    <t>CONGELAGOS - TRANSFORMAÇÃO E COMÉRCIO DE PRODUTOS ALIMENTARES, S.A.</t>
  </si>
  <si>
    <t>CONGELAGOS - Implementação de uma uni. transf. e proces. de pesc. e cefalópodes</t>
  </si>
  <si>
    <t>Fabrica de Conservas A Poveira, S.A.</t>
  </si>
  <si>
    <t>A POVEIRA - Otimização Proc. Produtivo</t>
  </si>
  <si>
    <t>Ramirez &amp; Ca. (Filhos), SA</t>
  </si>
  <si>
    <t>RAMIREZ, S.A - Aperfeiçoamento da Nv Unid. Fabril</t>
  </si>
  <si>
    <t>LITOFISH, LDA.</t>
  </si>
  <si>
    <t>Modernização da fábrica de conservas de peixe.</t>
  </si>
  <si>
    <t>GENTILSABOR - INDÚSTRIA DE PRODUTOS ALIMENTARES, LDA.</t>
  </si>
  <si>
    <t>GAIVOTAPRATEADA, LDA.</t>
  </si>
  <si>
    <t>Mar-Ibérica - Sociedade de Produtos Alimentares, S.A.</t>
  </si>
  <si>
    <t>MAR-IBÉRICA, S.A</t>
  </si>
  <si>
    <t>Fabricação de novo produto, melhoria das condições de laboração e aumento da ef.</t>
  </si>
  <si>
    <t>CAXAMAR - COMÉRCIO DE BACALHAU, LDA.</t>
  </si>
  <si>
    <t>CONSERVEIRA DO ARADE, LDA.</t>
  </si>
  <si>
    <t>Trincapeixe, Lda - Nova Unid. Ind. Prep. Pescado</t>
  </si>
  <si>
    <t>FAVORITEVELVET, LDA.</t>
  </si>
  <si>
    <t>PINHAIS &amp; Cª, Lda - Ef. Energética</t>
  </si>
  <si>
    <t>PREFEITOS, Lda - Unid. Ind. Pré-Cozinhados</t>
  </si>
  <si>
    <t>IRMAOS NORINHO, LDA.</t>
  </si>
  <si>
    <t>DELTAGEL - PRODUTOS ALIMENTARES, S.A.</t>
  </si>
  <si>
    <t>FRIQUENTAL, INDÚSTRIA E COMÉRCIAL ALIMENTAR, LDA.</t>
  </si>
  <si>
    <t>SOCIEDADE DE PESCAS PELÁGICAS, LDA.</t>
  </si>
  <si>
    <t>PDM - TRANSFORMAÇÃO E COMÉRCIO DE PESCADO, LDA.</t>
  </si>
  <si>
    <t>PESCATUM - CONSERVAS E PESCA, LDA.</t>
  </si>
  <si>
    <t>FRIGORIFICOS DA ERMIDA - COMERCIALIZAÇÃO DE PRODUTOS ALIMENTARES, LDA.</t>
  </si>
  <si>
    <t>Guimarpeixe, S.A. - Novos Produtos</t>
  </si>
  <si>
    <t>Coelho &amp; Dias, S.A.</t>
  </si>
  <si>
    <t>Virgilio C. Moreira, Lda</t>
  </si>
  <si>
    <t>AUMENTO DA CAPACIDADE PRODUTIVA, MELHORAIS DA EFICEÊNCIA ENERGÉTICA E REF. EXP.</t>
  </si>
  <si>
    <t>OCEANIC, LDA.</t>
  </si>
  <si>
    <t>Ampliação de estabelecimento industrial e reforço da capacidade fis.-financeira</t>
  </si>
  <si>
    <t>DEIMOS - ENGENHARIA S.A.</t>
  </si>
  <si>
    <t>Definição das capacidades funcionais e tec. para alargamento do VTS às RAM e RAA</t>
  </si>
  <si>
    <t>INOVAWORKS II, COMMAND AND CONTROL, S.A.</t>
  </si>
  <si>
    <t>GIDLAM - Gestão Inf. e Dados de Lixo em Ambiente Marinho</t>
  </si>
  <si>
    <t>EASER - Desenv.de um Veículo Autónomo de Superfície</t>
  </si>
  <si>
    <t>MAR-07.01.01-FEAMP-0001</t>
  </si>
  <si>
    <t>MAR-07.01.01-FEAMP-0002</t>
  </si>
  <si>
    <t>MAR-07.01.01-FEAMP-0004</t>
  </si>
  <si>
    <t>MAR-07.01.01-FEAMP-0005</t>
  </si>
  <si>
    <t>MAR-07.01.01-FEAMP-0006</t>
  </si>
  <si>
    <t>MAR-01.01.01-FEAMP-0521</t>
  </si>
  <si>
    <t>MÁRIO MARTINS FIGUEIREDO</t>
  </si>
  <si>
    <t>Aquisição de materiais, equipamentos e serviços com vista à mitigação do contágio do COVID-19</t>
  </si>
  <si>
    <t>MAR-01.01.03-FEAMP-0467</t>
  </si>
  <si>
    <t>ANTÓNIO JÚLIO RAMOS DE OLIVEIRA FERNANDES</t>
  </si>
  <si>
    <t>AQUISIÇÃO DE MOTOR PRINCIPAL - HONDA</t>
  </si>
  <si>
    <t>MAR-01.05.01-FEAMP-0150</t>
  </si>
  <si>
    <t>DIRECÇÃO GERAL DE RECURSOS NATURAIS, SEGURANÇA E SERVIÇOS MARÍTIMOS</t>
  </si>
  <si>
    <t>EQUIPAMENTOS DE PROTEÇÃO INDIVIDUAL – COVID-19</t>
  </si>
  <si>
    <t>MAR-02.01.02-FEAMP-0176</t>
  </si>
  <si>
    <t>INSTITUTO PORTUGUÊS DO MAR E DA ATMOSFERA IP</t>
  </si>
  <si>
    <t>Gestão das zonas de produção de invertebrados marinhos da região algarvia _ SNMB-SUL 2</t>
  </si>
  <si>
    <t>MAR-02.01.02-FEAMP-0177</t>
  </si>
  <si>
    <t>COMPETITIVIDADE E DESENVOLVIMENTO SUSTENTADO PARA O SECTOR DOS MOLUSCOS BIVALVES EM PORTUGAL CONTINENTAL - SNMB-MONIT II</t>
  </si>
  <si>
    <t>MAR-02.05.01-FEAMP-0055</t>
  </si>
  <si>
    <t>JOSE MANUEL PRATA LDA</t>
  </si>
  <si>
    <t>MAR-02.05.01-FEAMP-0056</t>
  </si>
  <si>
    <t>CRISTINA MARIA DA CRUZ PRATA VIEGAS</t>
  </si>
  <si>
    <t>MAR-02.05.01-FEAMP-0057</t>
  </si>
  <si>
    <t>ESTELA DA CONCEIÇÃO DA CRUZ</t>
  </si>
  <si>
    <t>MAR-02.05.01-FEAMP-0058</t>
  </si>
  <si>
    <t>RIA DEL PRATA, LDA</t>
  </si>
  <si>
    <t>MAR-02.05.01-FEAMP-0060</t>
  </si>
  <si>
    <t>SOFIA ALEXANDRA ROMBA DO SACRAMENTO TEIXEIRA</t>
  </si>
  <si>
    <t>MAR-02.05.01-FEAMP-0061</t>
  </si>
  <si>
    <t>HÉLDER JOSÉ GONÇALVES TEIXEIRA</t>
  </si>
  <si>
    <t>MAR-02.05.01-FEAMP-0062</t>
  </si>
  <si>
    <t>GUALTER JOSÉ GONÇALVES TEIXEIRA</t>
  </si>
  <si>
    <t>MAR-05.01.01-FEAMP-0049</t>
  </si>
  <si>
    <t>CAPA-COOPERATIVA DOS ARMADORES DA PESCA ARTESANAL CRL</t>
  </si>
  <si>
    <t>Preparação e Execução dos Planos de produção e Comercialização da CAPA OP</t>
  </si>
  <si>
    <t>MAR-05.01.01-FEAMP-0052</t>
  </si>
  <si>
    <t>OPCENTRO-COOPERATIVA DA PESCA GERAL DE CENTRO C.R.L.</t>
  </si>
  <si>
    <t>COVID</t>
  </si>
  <si>
    <t>MAR-05.01.01-FEAMP-0053</t>
  </si>
  <si>
    <t>OLHAOPESCA - ORGANIZACAO DE PRODUTORES DE PESCA DO ALGARVE CRL</t>
  </si>
  <si>
    <t>Plano de Produção e de Comercialização 2020 (Aquisição de materiais, equipamentos e serviços com vista à mitigação do contágio do COVID-19)</t>
  </si>
  <si>
    <t>MAR-05.03.01-FEAMP-0133</t>
  </si>
  <si>
    <t>ABRANCONGELADOS-PRODUTOS ALIMENTARES, LDA</t>
  </si>
  <si>
    <t>Capacitação Surto Covid19</t>
  </si>
  <si>
    <t>Aquisição de armário de conservação de pescado; Aquisição de viatura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</si>
</sst>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vertAlign val="superscript"/>
      <sz val="16"/>
      <color rgb="FFC00000"/>
      <name val="Calibri"/>
      <family val="2"/>
      <scheme val="minor"/>
    </font>
    <font>
      <sz val="16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</cellStyleXfs>
  <cellXfs count="134">
    <xf numFmtId="0" fontId="0" fillId="0" borderId="0" xfId="0"/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4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4" fontId="12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49" fontId="11" fillId="0" borderId="0" xfId="0" applyNumberFormat="1" applyFont="1" applyAlignment="1" applyProtection="1">
      <alignment vertical="center" wrapText="1"/>
    </xf>
    <xf numFmtId="4" fontId="12" fillId="2" borderId="12" xfId="0" applyNumberFormat="1" applyFont="1" applyFill="1" applyBorder="1" applyAlignment="1" applyProtection="1">
      <alignment horizontal="right" vertical="center" wrapText="1"/>
    </xf>
    <xf numFmtId="4" fontId="12" fillId="2" borderId="1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3" fillId="3" borderId="0" xfId="0" applyFont="1" applyFill="1" applyAlignment="1" applyProtection="1">
      <alignment horizontal="left" vertical="center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4" fontId="12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6" xfId="0" applyFont="1" applyFill="1" applyBorder="1" applyAlignment="1" applyProtection="1">
      <alignment horizontal="left" vertical="top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4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4" xfId="0" applyFont="1" applyFill="1" applyBorder="1" applyAlignment="1" applyProtection="1">
      <alignment horizontal="left" vertical="top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10" fillId="0" borderId="25" xfId="0" applyNumberFormat="1" applyFont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left" vertical="top" wrapText="1"/>
      <protection locked="0"/>
    </xf>
    <xf numFmtId="0" fontId="12" fillId="2" borderId="27" xfId="0" applyFont="1" applyFill="1" applyBorder="1" applyAlignment="1" applyProtection="1">
      <alignment horizontal="left" vertical="top" wrapText="1"/>
      <protection locked="0"/>
    </xf>
    <xf numFmtId="0" fontId="12" fillId="2" borderId="28" xfId="0" applyFont="1" applyFill="1" applyBorder="1" applyAlignment="1" applyProtection="1">
      <alignment horizontal="left" vertical="top" wrapText="1"/>
      <protection locked="0"/>
    </xf>
    <xf numFmtId="49" fontId="10" fillId="0" borderId="29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1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"/>
    <xf numFmtId="0" fontId="9" fillId="0" borderId="30" xfId="0" applyFont="1" applyBorder="1" applyAlignment="1" applyProtection="1">
      <alignment horizontal="center" vertical="center" wrapText="1"/>
    </xf>
    <xf numFmtId="49" fontId="10" fillId="0" borderId="29" xfId="0" applyNumberFormat="1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4" fontId="12" fillId="2" borderId="35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34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36" xfId="0" applyNumberFormat="1" applyFont="1" applyFill="1" applyBorder="1" applyAlignment="1" applyProtection="1">
      <alignment horizontal="right" vertical="center" wrapText="1"/>
    </xf>
    <xf numFmtId="0" fontId="13" fillId="0" borderId="0" xfId="2" applyAlignment="1">
      <alignment wrapText="1"/>
    </xf>
    <xf numFmtId="0" fontId="13" fillId="5" borderId="0" xfId="2" applyFill="1" applyAlignment="1">
      <alignment horizont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4" fontId="3" fillId="0" borderId="37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3" fillId="0" borderId="0" xfId="2" applyProtection="1"/>
    <xf numFmtId="0" fontId="13" fillId="0" borderId="0" xfId="2" applyProtection="1"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14" fontId="0" fillId="0" borderId="0" xfId="0" applyNumberFormat="1"/>
    <xf numFmtId="0" fontId="13" fillId="6" borderId="0" xfId="2" applyFill="1" applyBorder="1" applyAlignment="1" applyProtection="1">
      <alignment horizontal="left"/>
    </xf>
    <xf numFmtId="0" fontId="13" fillId="6" borderId="0" xfId="2" applyFill="1" applyBorder="1" applyProtection="1"/>
    <xf numFmtId="0" fontId="14" fillId="6" borderId="0" xfId="3" applyFill="1" applyBorder="1" applyProtection="1"/>
    <xf numFmtId="0" fontId="14" fillId="6" borderId="0" xfId="3" applyFill="1" applyProtection="1"/>
    <xf numFmtId="0" fontId="13" fillId="6" borderId="0" xfId="2" applyFill="1" applyProtection="1"/>
    <xf numFmtId="0" fontId="19" fillId="7" borderId="0" xfId="2" applyFont="1" applyFill="1" applyProtection="1">
      <protection locked="0"/>
    </xf>
    <xf numFmtId="0" fontId="19" fillId="7" borderId="0" xfId="2" applyFont="1" applyFill="1" applyAlignment="1" applyProtection="1">
      <alignment horizontal="center"/>
      <protection locked="0"/>
    </xf>
    <xf numFmtId="0" fontId="13" fillId="5" borderId="0" xfId="2" applyFill="1" applyAlignment="1">
      <alignment horizontal="left"/>
    </xf>
    <xf numFmtId="0" fontId="19" fillId="7" borderId="0" xfId="2" applyFont="1" applyFill="1" applyAlignment="1" applyProtection="1">
      <alignment wrapText="1"/>
      <protection locked="0"/>
    </xf>
    <xf numFmtId="14" fontId="19" fillId="7" borderId="0" xfId="2" applyNumberFormat="1" applyFont="1" applyFill="1" applyProtection="1">
      <protection locked="0"/>
    </xf>
    <xf numFmtId="14" fontId="3" fillId="0" borderId="37" xfId="0" applyNumberFormat="1" applyFont="1" applyBorder="1" applyAlignment="1" applyProtection="1">
      <alignment horizontal="center" vertical="center"/>
    </xf>
    <xf numFmtId="4" fontId="12" fillId="3" borderId="41" xfId="0" applyNumberFormat="1" applyFont="1" applyFill="1" applyBorder="1" applyAlignment="1" applyProtection="1">
      <alignment horizontal="right" vertical="center" wrapText="1"/>
    </xf>
    <xf numFmtId="164" fontId="12" fillId="3" borderId="41" xfId="1" applyNumberFormat="1" applyFont="1" applyFill="1" applyBorder="1" applyAlignment="1" applyProtection="1">
      <alignment horizontal="center" vertical="center" wrapText="1"/>
    </xf>
    <xf numFmtId="4" fontId="12" fillId="3" borderId="43" xfId="0" applyNumberFormat="1" applyFont="1" applyFill="1" applyBorder="1" applyAlignment="1" applyProtection="1">
      <alignment horizontal="right" vertical="center" wrapText="1"/>
    </xf>
    <xf numFmtId="4" fontId="12" fillId="2" borderId="16" xfId="0" applyNumberFormat="1" applyFont="1" applyFill="1" applyBorder="1" applyAlignment="1" applyProtection="1">
      <alignment horizontal="right" vertical="center" wrapText="1"/>
    </xf>
    <xf numFmtId="4" fontId="12" fillId="2" borderId="8" xfId="0" applyNumberFormat="1" applyFont="1" applyFill="1" applyBorder="1" applyAlignment="1" applyProtection="1">
      <alignment horizontal="right" vertical="center" wrapText="1"/>
    </xf>
    <xf numFmtId="4" fontId="12" fillId="2" borderId="14" xfId="0" applyNumberFormat="1" applyFont="1" applyFill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20" fillId="0" borderId="0" xfId="0" applyFont="1" applyAlignment="1" applyProtection="1">
      <alignment vertical="center"/>
    </xf>
    <xf numFmtId="14" fontId="0" fillId="5" borderId="0" xfId="0" applyNumberFormat="1" applyFill="1"/>
    <xf numFmtId="0" fontId="4" fillId="4" borderId="0" xfId="0" applyFont="1" applyFill="1" applyAlignment="1" applyProtection="1">
      <alignment horizontal="left" vertical="center" indent="3"/>
    </xf>
    <xf numFmtId="0" fontId="3" fillId="3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1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14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14" fontId="12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49" fontId="10" fillId="0" borderId="29" xfId="0" applyNumberFormat="1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12" fillId="3" borderId="44" xfId="0" applyFont="1" applyFill="1" applyBorder="1" applyAlignment="1" applyProtection="1">
      <alignment horizontal="center" vertical="center" wrapText="1"/>
    </xf>
    <xf numFmtId="0" fontId="12" fillId="3" borderId="42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</cellXfs>
  <cellStyles count="4">
    <cellStyle name="Hiperligação" xfId="3" builtinId="8"/>
    <cellStyle name="Normal" xfId="0" builtinId="0"/>
    <cellStyle name="Normal 2" xfId="2" xr:uid="{3EDD6EBF-453F-410D-B7AF-1B23E1E4E50F}"/>
    <cellStyle name="Percentagem" xfId="1" builtinId="5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1619250</xdr:colOff>
          <xdr:row>77</xdr:row>
          <xdr:rowOff>28575</xdr:rowOff>
        </xdr:from>
        <xdr:to>
          <xdr:col>17</xdr:col>
          <xdr:colOff>438150</xdr:colOff>
          <xdr:row>81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pt-PT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Submeter pedido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297657</xdr:colOff>
      <xdr:row>0</xdr:row>
      <xdr:rowOff>154781</xdr:rowOff>
    </xdr:from>
    <xdr:to>
      <xdr:col>2</xdr:col>
      <xdr:colOff>1399131</xdr:colOff>
      <xdr:row>0</xdr:row>
      <xdr:rowOff>869156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5" y="154781"/>
          <a:ext cx="1899192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allitoralnorte@amp.pt" TargetMode="External"/><Relationship Id="rId13" Type="http://schemas.openxmlformats.org/officeDocument/2006/relationships/hyperlink" Target="mailto:adl.alentejano@mail.telepac.pt" TargetMode="External"/><Relationship Id="rId18" Type="http://schemas.openxmlformats.org/officeDocument/2006/relationships/hyperlink" Target="mailto:veronica.lima@cim-altominho.pt" TargetMode="External"/><Relationship Id="rId3" Type="http://schemas.openxmlformats.org/officeDocument/2006/relationships/hyperlink" Target="mailto:geral@adelo.pt" TargetMode="External"/><Relationship Id="rId21" Type="http://schemas.openxmlformats.org/officeDocument/2006/relationships/hyperlink" Target="mailto:decisoesmar2020@draplvt.gov.pt" TargetMode="External"/><Relationship Id="rId7" Type="http://schemas.openxmlformats.org/officeDocument/2006/relationships/hyperlink" Target="mailto:galpescaoeste@adepe.pt" TargetMode="External"/><Relationship Id="rId12" Type="http://schemas.openxmlformats.org/officeDocument/2006/relationships/hyperlink" Target="mailto:mar2020@adae.pt" TargetMode="External"/><Relationship Id="rId17" Type="http://schemas.openxmlformats.org/officeDocument/2006/relationships/hyperlink" Target="mailto:diav@drapc.gov.pt" TargetMode="External"/><Relationship Id="rId2" Type="http://schemas.openxmlformats.org/officeDocument/2006/relationships/hyperlink" Target="mailto:grater@grater.pt" TargetMode="External"/><Relationship Id="rId16" Type="http://schemas.openxmlformats.org/officeDocument/2006/relationships/hyperlink" Target="mailto:ifferreira@dgrm.mm.gov.pt" TargetMode="External"/><Relationship Id="rId20" Type="http://schemas.openxmlformats.org/officeDocument/2006/relationships/hyperlink" Target="mailto:Mar2020-ap@drapalg.min-agricultura.pt" TargetMode="External"/><Relationship Id="rId1" Type="http://schemas.openxmlformats.org/officeDocument/2006/relationships/hyperlink" Target="mailto:natalia.henriques@adrepes.pt" TargetMode="External"/><Relationship Id="rId6" Type="http://schemas.openxmlformats.org/officeDocument/2006/relationships/hyperlink" Target="mailto:geral@ad-barlavento.pt" TargetMode="External"/><Relationship Id="rId11" Type="http://schemas.openxmlformats.org/officeDocument/2006/relationships/hyperlink" Target="mailto:rpestana@cm-olhao.pt" TargetMode="External"/><Relationship Id="rId5" Type="http://schemas.openxmlformats.org/officeDocument/2006/relationships/hyperlink" Target="mailto:adelaide.inacio@drapnorte.gov.pt" TargetMode="External"/><Relationship Id="rId15" Type="http://schemas.openxmlformats.org/officeDocument/2006/relationships/hyperlink" Target="mailto:gal.acoresoriental@gmail.com" TargetMode="External"/><Relationship Id="rId23" Type="http://schemas.openxmlformats.org/officeDocument/2006/relationships/hyperlink" Target="mailto:geral@mar2020.pt" TargetMode="External"/><Relationship Id="rId10" Type="http://schemas.openxmlformats.org/officeDocument/2006/relationships/hyperlink" Target="mailto:gac@regiaodeaveiro.pt" TargetMode="External"/><Relationship Id="rId19" Type="http://schemas.openxmlformats.org/officeDocument/2006/relationships/hyperlink" Target="mailto:geral@ecocoast.pt" TargetMode="External"/><Relationship Id="rId4" Type="http://schemas.openxmlformats.org/officeDocument/2006/relationships/hyperlink" Target="mailto:geral@a2s.pt" TargetMode="External"/><Relationship Id="rId9" Type="http://schemas.openxmlformats.org/officeDocument/2006/relationships/hyperlink" Target="mailto:info.mar2020@azores.gov.pt" TargetMode="External"/><Relationship Id="rId14" Type="http://schemas.openxmlformats.org/officeDocument/2006/relationships/hyperlink" Target="mailto:adeliacor@sapo.pt" TargetMode="External"/><Relationship Id="rId22" Type="http://schemas.openxmlformats.org/officeDocument/2006/relationships/hyperlink" Target="mailto:adiantamento.fatura.inv@ifap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0926-D8CD-47C8-A4B4-18302285434D}">
  <sheetPr codeName="Folha1"/>
  <dimension ref="A1:Y96"/>
  <sheetViews>
    <sheetView showGridLines="0" tabSelected="1" zoomScale="80" zoomScaleNormal="80" workbookViewId="0">
      <selection activeCell="D3" sqref="D3:J3"/>
    </sheetView>
  </sheetViews>
  <sheetFormatPr defaultColWidth="0" defaultRowHeight="15" zeroHeight="1" x14ac:dyDescent="0.25"/>
  <cols>
    <col min="1" max="1" width="2.5703125" style="9" customWidth="1"/>
    <col min="2" max="2" width="12" style="9" customWidth="1"/>
    <col min="3" max="3" width="22.5703125" style="9" customWidth="1"/>
    <col min="4" max="5" width="7.5703125" style="9" customWidth="1"/>
    <col min="6" max="6" width="2.5703125" style="9" customWidth="1"/>
    <col min="7" max="9" width="4.5703125" style="9" customWidth="1"/>
    <col min="10" max="10" width="9.5703125" style="9" customWidth="1"/>
    <col min="11" max="11" width="10.7109375" style="9" customWidth="1"/>
    <col min="12" max="14" width="22.5703125" style="9" customWidth="1"/>
    <col min="15" max="15" width="49.5703125" style="9" customWidth="1"/>
    <col min="16" max="16" width="33.140625" style="9" customWidth="1"/>
    <col min="17" max="17" width="22.5703125" style="9" customWidth="1"/>
    <col min="18" max="18" width="16.85546875" style="9" customWidth="1"/>
    <col min="19" max="19" width="34.5703125" style="9" customWidth="1"/>
    <col min="20" max="20" width="3.7109375" style="9" customWidth="1"/>
    <col min="21" max="21" width="9.140625" style="9" hidden="1" customWidth="1"/>
    <col min="22" max="22" width="7.5703125" style="9" hidden="1" customWidth="1"/>
    <col min="23" max="23" width="9.140625" style="9" hidden="1" customWidth="1"/>
    <col min="24" max="24" width="7.5703125" style="9" hidden="1" customWidth="1"/>
    <col min="25" max="25" width="6.7109375" style="9" hidden="1" customWidth="1"/>
    <col min="26" max="16384" width="9.140625" style="9" hidden="1"/>
  </cols>
  <sheetData>
    <row r="1" spans="2:21" ht="93.75" customHeight="1" x14ac:dyDescent="0.25"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2:21" ht="22.5" customHeight="1" x14ac:dyDescent="0.25"/>
    <row r="3" spans="2:21" ht="30" customHeight="1" x14ac:dyDescent="0.25">
      <c r="B3" s="128" t="s">
        <v>2318</v>
      </c>
      <c r="C3" s="128"/>
      <c r="D3" s="129"/>
      <c r="E3" s="130"/>
      <c r="F3" s="130"/>
      <c r="G3" s="130"/>
      <c r="H3" s="130"/>
      <c r="I3" s="130"/>
      <c r="J3" s="131"/>
      <c r="K3" s="60" t="s">
        <v>2320</v>
      </c>
    </row>
    <row r="4" spans="2:21" ht="9.9499999999999993" customHeight="1" x14ac:dyDescent="0.25">
      <c r="B4" s="10"/>
      <c r="C4" s="10"/>
      <c r="D4" s="11"/>
      <c r="E4" s="11"/>
      <c r="F4" s="11"/>
      <c r="G4" s="11"/>
      <c r="H4" s="11"/>
      <c r="I4" s="11"/>
      <c r="J4" s="11"/>
    </row>
    <row r="5" spans="2:21" ht="30" customHeight="1" x14ac:dyDescent="0.25">
      <c r="B5" s="90" t="s">
        <v>2312</v>
      </c>
      <c r="C5" s="91"/>
      <c r="D5" s="92" t="str">
        <f>+BD!A7</f>
        <v>Não disponível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60"/>
      <c r="Q5" s="95" t="s">
        <v>2317</v>
      </c>
      <c r="R5" s="91"/>
      <c r="S5" s="56" t="str">
        <f>+BD!D10</f>
        <v>Não disponível</v>
      </c>
    </row>
    <row r="6" spans="2:21" ht="9.9499999999999993" customHeight="1" x14ac:dyDescent="0.25">
      <c r="B6" s="57"/>
      <c r="C6" s="57"/>
      <c r="D6" s="11"/>
      <c r="E6" s="11"/>
      <c r="F6" s="11"/>
      <c r="G6" s="11"/>
      <c r="H6" s="11"/>
      <c r="I6" s="11"/>
      <c r="J6" s="11"/>
      <c r="Q6" s="59"/>
      <c r="R6" s="59"/>
    </row>
    <row r="7" spans="2:21" ht="30" customHeight="1" x14ac:dyDescent="0.25">
      <c r="B7" s="90" t="s">
        <v>2313</v>
      </c>
      <c r="C7" s="91"/>
      <c r="D7" s="92" t="str">
        <f>+BD!A10</f>
        <v>Não disponível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P7" s="60"/>
      <c r="Q7" s="95" t="s">
        <v>2311</v>
      </c>
      <c r="R7" s="91"/>
      <c r="S7" s="56" t="str">
        <f>+BD!D13</f>
        <v>Não disponível</v>
      </c>
    </row>
    <row r="8" spans="2:21" ht="9.9499999999999993" customHeight="1" x14ac:dyDescent="0.25">
      <c r="B8" s="57" t="s">
        <v>2</v>
      </c>
      <c r="C8" s="57"/>
      <c r="D8" s="11"/>
      <c r="E8" s="11"/>
      <c r="F8" s="11"/>
      <c r="G8" s="11"/>
      <c r="H8" s="11"/>
      <c r="I8" s="11"/>
      <c r="J8" s="11"/>
      <c r="Q8" s="59"/>
      <c r="R8" s="59"/>
    </row>
    <row r="9" spans="2:21" ht="30" customHeight="1" x14ac:dyDescent="0.25">
      <c r="B9" s="95" t="s">
        <v>2314</v>
      </c>
      <c r="C9" s="95"/>
      <c r="D9" s="92" t="str">
        <f>+BD!A19</f>
        <v>Não disponível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60"/>
      <c r="Q9" s="95" t="s">
        <v>2316</v>
      </c>
      <c r="R9" s="91"/>
      <c r="S9" s="56" t="str">
        <f>IFERROR(BD!D16+BD!D19,"Não disponível")</f>
        <v>Não disponível</v>
      </c>
    </row>
    <row r="10" spans="2:21" ht="9.9499999999999993" customHeight="1" x14ac:dyDescent="0.25">
      <c r="B10" s="58"/>
      <c r="C10" s="58"/>
      <c r="Q10" s="59"/>
      <c r="R10" s="59"/>
    </row>
    <row r="11" spans="2:21" ht="30" customHeight="1" x14ac:dyDescent="0.25">
      <c r="B11" s="90" t="s">
        <v>2315</v>
      </c>
      <c r="C11" s="91"/>
      <c r="D11" s="125" t="str">
        <f>+BD!A13</f>
        <v>Não disponível</v>
      </c>
      <c r="E11" s="126"/>
      <c r="I11" s="64"/>
      <c r="J11" s="65"/>
      <c r="K11" s="63" t="s">
        <v>2349</v>
      </c>
      <c r="L11" s="77" t="str">
        <f>+BD!F10</f>
        <v>Não disponível</v>
      </c>
      <c r="M11" s="63" t="s">
        <v>2350</v>
      </c>
      <c r="N11" s="77" t="str">
        <f>+BD!F13</f>
        <v>Não disponível</v>
      </c>
      <c r="O11" s="60"/>
      <c r="P11" s="60"/>
      <c r="Q11" s="95" t="s">
        <v>2310</v>
      </c>
      <c r="R11" s="91"/>
      <c r="S11" s="56" t="str">
        <f>+BD!D16</f>
        <v>Não disponível</v>
      </c>
      <c r="T11" s="43"/>
      <c r="U11" s="41"/>
    </row>
    <row r="12" spans="2:21" ht="9.9499999999999993" customHeight="1" x14ac:dyDescent="0.25">
      <c r="B12" s="12"/>
      <c r="C12" s="12"/>
    </row>
    <row r="13" spans="2:21" ht="50.25" customHeight="1" x14ac:dyDescent="0.25">
      <c r="B13" s="132" t="s">
        <v>2358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4"/>
      <c r="N13" s="1"/>
      <c r="O13" s="60" t="s">
        <v>2320</v>
      </c>
      <c r="P13" s="14"/>
      <c r="Q13" s="14"/>
      <c r="R13" s="14"/>
    </row>
    <row r="14" spans="2:21" x14ac:dyDescent="0.25"/>
    <row r="15" spans="2:21" ht="15" customHeight="1" x14ac:dyDescent="0.25">
      <c r="B15" s="15" t="s">
        <v>2</v>
      </c>
      <c r="C15" s="15"/>
    </row>
    <row r="16" spans="2:21" ht="3.75" customHeight="1" x14ac:dyDescent="0.25"/>
    <row r="17" spans="2:19" ht="39.950000000000003" customHeight="1" x14ac:dyDescent="0.25">
      <c r="B17" s="88" t="s">
        <v>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 ht="9" customHeight="1" thickBot="1" x14ac:dyDescent="0.3"/>
    <row r="19" spans="2:19" s="13" customFormat="1" ht="67.5" customHeight="1" x14ac:dyDescent="0.25">
      <c r="B19" s="117" t="s">
        <v>4</v>
      </c>
      <c r="C19" s="113" t="s">
        <v>5</v>
      </c>
      <c r="D19" s="113" t="s">
        <v>6</v>
      </c>
      <c r="E19" s="113"/>
      <c r="F19" s="113"/>
      <c r="G19" s="113" t="s">
        <v>7</v>
      </c>
      <c r="H19" s="113"/>
      <c r="I19" s="113"/>
      <c r="J19" s="113" t="s">
        <v>8</v>
      </c>
      <c r="K19" s="113"/>
      <c r="L19" s="113" t="s">
        <v>9</v>
      </c>
      <c r="M19" s="113" t="s">
        <v>10</v>
      </c>
      <c r="N19" s="113" t="s">
        <v>11</v>
      </c>
      <c r="O19" s="113" t="s">
        <v>12</v>
      </c>
      <c r="P19" s="115" t="s">
        <v>13</v>
      </c>
      <c r="Q19" s="117" t="s">
        <v>14</v>
      </c>
      <c r="R19" s="118"/>
      <c r="S19" s="115"/>
    </row>
    <row r="20" spans="2:19" s="13" customFormat="1" ht="88.5" customHeight="1" x14ac:dyDescent="0.25">
      <c r="B20" s="13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6"/>
      <c r="Q20" s="48" t="s">
        <v>15</v>
      </c>
      <c r="R20" s="46" t="s">
        <v>2351</v>
      </c>
      <c r="S20" s="49" t="s">
        <v>16</v>
      </c>
    </row>
    <row r="21" spans="2:19" s="16" customFormat="1" ht="26.25" customHeight="1" thickBot="1" x14ac:dyDescent="0.3">
      <c r="B21" s="32" t="s">
        <v>17</v>
      </c>
      <c r="C21" s="40" t="s">
        <v>18</v>
      </c>
      <c r="D21" s="119" t="s">
        <v>19</v>
      </c>
      <c r="E21" s="119"/>
      <c r="F21" s="119"/>
      <c r="G21" s="119" t="s">
        <v>20</v>
      </c>
      <c r="H21" s="119"/>
      <c r="I21" s="119"/>
      <c r="J21" s="119" t="s">
        <v>21</v>
      </c>
      <c r="K21" s="119"/>
      <c r="L21" s="40" t="s">
        <v>22</v>
      </c>
      <c r="M21" s="40" t="s">
        <v>23</v>
      </c>
      <c r="N21" s="40" t="s">
        <v>2360</v>
      </c>
      <c r="O21" s="40" t="s">
        <v>24</v>
      </c>
      <c r="P21" s="36" t="s">
        <v>25</v>
      </c>
      <c r="Q21" s="32" t="s">
        <v>26</v>
      </c>
      <c r="R21" s="47" t="s">
        <v>27</v>
      </c>
      <c r="S21" s="36" t="s">
        <v>28</v>
      </c>
    </row>
    <row r="22" spans="2:19" ht="29.45" customHeight="1" x14ac:dyDescent="0.25">
      <c r="B22" s="33">
        <v>1</v>
      </c>
      <c r="C22" s="26"/>
      <c r="D22" s="110"/>
      <c r="E22" s="110"/>
      <c r="F22" s="110"/>
      <c r="G22" s="111"/>
      <c r="H22" s="112"/>
      <c r="I22" s="112"/>
      <c r="J22" s="110"/>
      <c r="K22" s="110"/>
      <c r="L22" s="27"/>
      <c r="M22" s="27"/>
      <c r="N22" s="81">
        <f t="shared" ref="N22:N31" si="0">IF(M22=0,0,IFERROR(M22*$S$9/$S$7,"Não disponível"))</f>
        <v>0</v>
      </c>
      <c r="O22" s="28"/>
      <c r="P22" s="37"/>
      <c r="Q22" s="50"/>
      <c r="R22" s="51"/>
      <c r="S22" s="52">
        <f>+Q22*R22</f>
        <v>0</v>
      </c>
    </row>
    <row r="23" spans="2:19" ht="29.45" customHeight="1" x14ac:dyDescent="0.25">
      <c r="B23" s="34">
        <v>2</v>
      </c>
      <c r="C23" s="2"/>
      <c r="D23" s="106"/>
      <c r="E23" s="106"/>
      <c r="F23" s="106"/>
      <c r="G23" s="107"/>
      <c r="H23" s="106"/>
      <c r="I23" s="106"/>
      <c r="J23" s="106"/>
      <c r="K23" s="106"/>
      <c r="L23" s="3"/>
      <c r="M23" s="3"/>
      <c r="N23" s="82">
        <f t="shared" si="0"/>
        <v>0</v>
      </c>
      <c r="O23" s="4"/>
      <c r="P23" s="38"/>
      <c r="Q23" s="5"/>
      <c r="R23" s="6"/>
      <c r="S23" s="17">
        <f t="shared" ref="S23:S31" si="1">+Q23*R23</f>
        <v>0</v>
      </c>
    </row>
    <row r="24" spans="2:19" ht="29.45" customHeight="1" x14ac:dyDescent="0.25">
      <c r="B24" s="34">
        <v>3</v>
      </c>
      <c r="C24" s="2"/>
      <c r="D24" s="106"/>
      <c r="E24" s="106"/>
      <c r="F24" s="106"/>
      <c r="G24" s="107"/>
      <c r="H24" s="106"/>
      <c r="I24" s="106"/>
      <c r="J24" s="106"/>
      <c r="K24" s="106"/>
      <c r="L24" s="3"/>
      <c r="M24" s="3"/>
      <c r="N24" s="82">
        <f t="shared" si="0"/>
        <v>0</v>
      </c>
      <c r="O24" s="4"/>
      <c r="P24" s="38"/>
      <c r="Q24" s="5"/>
      <c r="R24" s="6"/>
      <c r="S24" s="17">
        <f t="shared" si="1"/>
        <v>0</v>
      </c>
    </row>
    <row r="25" spans="2:19" ht="29.45" customHeight="1" x14ac:dyDescent="0.25">
      <c r="B25" s="34">
        <v>4</v>
      </c>
      <c r="C25" s="2"/>
      <c r="D25" s="106"/>
      <c r="E25" s="106"/>
      <c r="F25" s="106"/>
      <c r="G25" s="107"/>
      <c r="H25" s="106"/>
      <c r="I25" s="106"/>
      <c r="J25" s="106"/>
      <c r="K25" s="106"/>
      <c r="L25" s="3"/>
      <c r="M25" s="3"/>
      <c r="N25" s="82">
        <f t="shared" si="0"/>
        <v>0</v>
      </c>
      <c r="O25" s="4"/>
      <c r="P25" s="38"/>
      <c r="Q25" s="5"/>
      <c r="R25" s="6"/>
      <c r="S25" s="17">
        <f t="shared" si="1"/>
        <v>0</v>
      </c>
    </row>
    <row r="26" spans="2:19" ht="29.45" customHeight="1" x14ac:dyDescent="0.25">
      <c r="B26" s="34">
        <v>5</v>
      </c>
      <c r="C26" s="2"/>
      <c r="D26" s="106"/>
      <c r="E26" s="106"/>
      <c r="F26" s="106"/>
      <c r="G26" s="107"/>
      <c r="H26" s="106"/>
      <c r="I26" s="106"/>
      <c r="J26" s="106"/>
      <c r="K26" s="106"/>
      <c r="L26" s="3"/>
      <c r="M26" s="3"/>
      <c r="N26" s="82">
        <f t="shared" si="0"/>
        <v>0</v>
      </c>
      <c r="O26" s="4"/>
      <c r="P26" s="38"/>
      <c r="Q26" s="5"/>
      <c r="R26" s="6"/>
      <c r="S26" s="17">
        <f t="shared" si="1"/>
        <v>0</v>
      </c>
    </row>
    <row r="27" spans="2:19" ht="29.45" customHeight="1" x14ac:dyDescent="0.25">
      <c r="B27" s="34">
        <v>6</v>
      </c>
      <c r="C27" s="2"/>
      <c r="D27" s="106"/>
      <c r="E27" s="106"/>
      <c r="F27" s="106"/>
      <c r="G27" s="107"/>
      <c r="H27" s="106"/>
      <c r="I27" s="106"/>
      <c r="J27" s="106"/>
      <c r="K27" s="106"/>
      <c r="L27" s="3"/>
      <c r="M27" s="3"/>
      <c r="N27" s="82">
        <f t="shared" si="0"/>
        <v>0</v>
      </c>
      <c r="O27" s="4"/>
      <c r="P27" s="38"/>
      <c r="Q27" s="5"/>
      <c r="R27" s="6"/>
      <c r="S27" s="17">
        <f t="shared" si="1"/>
        <v>0</v>
      </c>
    </row>
    <row r="28" spans="2:19" ht="29.45" customHeight="1" x14ac:dyDescent="0.25">
      <c r="B28" s="34">
        <v>7</v>
      </c>
      <c r="C28" s="2"/>
      <c r="D28" s="106"/>
      <c r="E28" s="106"/>
      <c r="F28" s="106"/>
      <c r="G28" s="107"/>
      <c r="H28" s="106"/>
      <c r="I28" s="106"/>
      <c r="J28" s="106"/>
      <c r="K28" s="106"/>
      <c r="L28" s="3"/>
      <c r="M28" s="3"/>
      <c r="N28" s="82">
        <f t="shared" si="0"/>
        <v>0</v>
      </c>
      <c r="O28" s="4"/>
      <c r="P28" s="38"/>
      <c r="Q28" s="5"/>
      <c r="R28" s="6"/>
      <c r="S28" s="17">
        <f t="shared" si="1"/>
        <v>0</v>
      </c>
    </row>
    <row r="29" spans="2:19" ht="29.45" customHeight="1" x14ac:dyDescent="0.25">
      <c r="B29" s="34">
        <v>8</v>
      </c>
      <c r="C29" s="2"/>
      <c r="D29" s="106"/>
      <c r="E29" s="106"/>
      <c r="F29" s="106"/>
      <c r="G29" s="107"/>
      <c r="H29" s="106"/>
      <c r="I29" s="106"/>
      <c r="J29" s="106"/>
      <c r="K29" s="106"/>
      <c r="L29" s="3"/>
      <c r="M29" s="3"/>
      <c r="N29" s="82">
        <f t="shared" si="0"/>
        <v>0</v>
      </c>
      <c r="O29" s="4"/>
      <c r="P29" s="38"/>
      <c r="Q29" s="5"/>
      <c r="R29" s="6"/>
      <c r="S29" s="17">
        <f t="shared" si="1"/>
        <v>0</v>
      </c>
    </row>
    <row r="30" spans="2:19" ht="29.45" customHeight="1" x14ac:dyDescent="0.25">
      <c r="B30" s="34">
        <v>9</v>
      </c>
      <c r="C30" s="2"/>
      <c r="D30" s="106"/>
      <c r="E30" s="106"/>
      <c r="F30" s="106"/>
      <c r="G30" s="107"/>
      <c r="H30" s="106"/>
      <c r="I30" s="106"/>
      <c r="J30" s="106"/>
      <c r="K30" s="106"/>
      <c r="L30" s="3"/>
      <c r="M30" s="3"/>
      <c r="N30" s="82">
        <f t="shared" si="0"/>
        <v>0</v>
      </c>
      <c r="O30" s="4"/>
      <c r="P30" s="38"/>
      <c r="Q30" s="5"/>
      <c r="R30" s="6"/>
      <c r="S30" s="17">
        <f t="shared" si="1"/>
        <v>0</v>
      </c>
    </row>
    <row r="31" spans="2:19" ht="29.45" customHeight="1" thickBot="1" x14ac:dyDescent="0.3">
      <c r="B31" s="35">
        <v>10</v>
      </c>
      <c r="C31" s="29"/>
      <c r="D31" s="108"/>
      <c r="E31" s="108"/>
      <c r="F31" s="108"/>
      <c r="G31" s="109"/>
      <c r="H31" s="108"/>
      <c r="I31" s="108"/>
      <c r="J31" s="108"/>
      <c r="K31" s="108"/>
      <c r="L31" s="30"/>
      <c r="M31" s="30"/>
      <c r="N31" s="83">
        <f t="shared" si="0"/>
        <v>0</v>
      </c>
      <c r="O31" s="31"/>
      <c r="P31" s="39"/>
      <c r="Q31" s="7"/>
      <c r="R31" s="8"/>
      <c r="S31" s="18">
        <f t="shared" si="1"/>
        <v>0</v>
      </c>
    </row>
    <row r="32" spans="2:19" ht="29.45" customHeight="1" thickBot="1" x14ac:dyDescent="0.3">
      <c r="B32" s="120" t="s">
        <v>2340</v>
      </c>
      <c r="C32" s="121"/>
      <c r="D32" s="121"/>
      <c r="E32" s="121"/>
      <c r="F32" s="121"/>
      <c r="G32" s="121"/>
      <c r="H32" s="121"/>
      <c r="I32" s="121"/>
      <c r="J32" s="121"/>
      <c r="K32" s="122"/>
      <c r="L32" s="78">
        <f>SUM(L22:L31)</f>
        <v>0</v>
      </c>
      <c r="M32" s="78">
        <f>SUM(M22:M31)</f>
        <v>0</v>
      </c>
      <c r="N32" s="78">
        <f>IF(SUM(M22:M31)=0,0,IFERROR(IF(SUM(N22:N31)&gt;S9*0.5,"Erro",SUM(N22:N31)),"Não disponível"))</f>
        <v>0</v>
      </c>
      <c r="O32" s="123" t="str">
        <f>IFERROR(IF(SUM(N22:N31)&gt;S9*0.5,"Não pode apresentar montante superior a 50% do apoio","-"),"")</f>
        <v/>
      </c>
      <c r="P32" s="124"/>
      <c r="Q32" s="78">
        <f>SUM(Q22:Q31)</f>
        <v>0</v>
      </c>
      <c r="R32" s="79" t="s">
        <v>2341</v>
      </c>
      <c r="S32" s="80">
        <f>SUM(S22:S31)</f>
        <v>0</v>
      </c>
    </row>
    <row r="33" spans="2:20" s="19" customFormat="1" ht="13.5" customHeight="1" x14ac:dyDescent="0.25"/>
    <row r="34" spans="2:20" ht="39.950000000000003" customHeight="1" x14ac:dyDescent="0.25">
      <c r="B34" s="88" t="s">
        <v>29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20" ht="5.25" customHeight="1" x14ac:dyDescent="0.25"/>
    <row r="36" spans="2:20" ht="27" customHeight="1" x14ac:dyDescent="0.25">
      <c r="M36" s="11" t="s">
        <v>30</v>
      </c>
      <c r="Q36" s="97" t="s">
        <v>31</v>
      </c>
      <c r="R36" s="97"/>
      <c r="S36" s="97"/>
      <c r="T36" s="42"/>
    </row>
    <row r="37" spans="2:20" ht="65.099999999999994" customHeight="1" x14ac:dyDescent="0.25">
      <c r="B37" s="98" t="s">
        <v>2359</v>
      </c>
      <c r="C37" s="98"/>
      <c r="D37" s="98"/>
      <c r="E37" s="98"/>
      <c r="F37" s="98"/>
      <c r="G37" s="98"/>
      <c r="H37" s="98"/>
      <c r="I37" s="98"/>
      <c r="J37" s="99"/>
      <c r="K37" s="55"/>
      <c r="M37" s="44"/>
      <c r="N37" s="103" t="s">
        <v>2361</v>
      </c>
      <c r="O37" s="104"/>
      <c r="P37" s="105"/>
      <c r="Q37" s="100"/>
      <c r="R37" s="101"/>
      <c r="S37" s="101"/>
      <c r="T37" s="43"/>
    </row>
    <row r="38" spans="2:20" ht="15.75" x14ac:dyDescent="0.25">
      <c r="B38" s="20"/>
      <c r="C38" s="20"/>
      <c r="D38" s="20"/>
      <c r="E38" s="20"/>
    </row>
    <row r="39" spans="2:20" ht="65.099999999999994" customHeight="1" x14ac:dyDescent="0.25">
      <c r="B39" s="98" t="s">
        <v>32</v>
      </c>
      <c r="C39" s="98"/>
      <c r="D39" s="98"/>
      <c r="E39" s="98"/>
      <c r="F39" s="98"/>
      <c r="G39" s="98"/>
      <c r="H39" s="98"/>
      <c r="I39" s="98"/>
      <c r="J39" s="99"/>
      <c r="K39" s="55"/>
      <c r="M39" s="44"/>
      <c r="N39" s="103" t="s">
        <v>2362</v>
      </c>
      <c r="O39" s="104"/>
      <c r="P39" s="105"/>
      <c r="Q39" s="100"/>
      <c r="R39" s="101"/>
      <c r="S39" s="102"/>
    </row>
    <row r="40" spans="2:20" ht="15.75" x14ac:dyDescent="0.25">
      <c r="B40" s="21"/>
      <c r="C40" s="21"/>
      <c r="D40" s="21"/>
      <c r="E40" s="21"/>
      <c r="F40" s="22"/>
      <c r="G40" s="22"/>
      <c r="H40" s="22"/>
      <c r="I40" s="22"/>
      <c r="J40" s="22"/>
    </row>
    <row r="41" spans="2:20" ht="65.099999999999994" customHeight="1" x14ac:dyDescent="0.25">
      <c r="B41" s="98" t="s">
        <v>2352</v>
      </c>
      <c r="C41" s="98"/>
      <c r="D41" s="98"/>
      <c r="E41" s="98"/>
      <c r="F41" s="98"/>
      <c r="G41" s="98"/>
      <c r="H41" s="98"/>
      <c r="I41" s="98"/>
      <c r="J41" s="99"/>
      <c r="K41" s="84"/>
      <c r="L41" s="9" t="s">
        <v>33</v>
      </c>
      <c r="M41"/>
      <c r="Q41" s="100"/>
      <c r="R41" s="101"/>
      <c r="S41" s="102"/>
    </row>
    <row r="42" spans="2:20" ht="15.75" x14ac:dyDescent="0.25">
      <c r="B42" s="21"/>
      <c r="C42" s="21"/>
      <c r="D42" s="21"/>
      <c r="E42" s="21"/>
      <c r="F42" s="22"/>
      <c r="G42" s="22"/>
      <c r="H42" s="22"/>
      <c r="I42" s="23"/>
      <c r="J42" s="23"/>
      <c r="K42" s="24"/>
    </row>
    <row r="43" spans="2:20" ht="65.099999999999994" customHeight="1" x14ac:dyDescent="0.25">
      <c r="B43" s="98" t="s">
        <v>2354</v>
      </c>
      <c r="C43" s="98"/>
      <c r="D43" s="98"/>
      <c r="E43" s="98"/>
      <c r="F43" s="98"/>
      <c r="G43" s="98"/>
      <c r="H43" s="98"/>
      <c r="I43" s="98"/>
      <c r="J43" s="99"/>
      <c r="K43" s="84"/>
      <c r="L43" s="9" t="s">
        <v>34</v>
      </c>
      <c r="M43"/>
      <c r="Q43" s="100"/>
      <c r="R43" s="101"/>
      <c r="S43" s="102"/>
    </row>
    <row r="44" spans="2:20" ht="15.75" x14ac:dyDescent="0.25">
      <c r="B44" s="21"/>
      <c r="C44" s="21"/>
      <c r="D44" s="21"/>
      <c r="E44" s="21"/>
      <c r="F44" s="22"/>
      <c r="G44" s="22"/>
      <c r="H44" s="22"/>
      <c r="I44" s="23"/>
      <c r="J44" s="23"/>
      <c r="K44" s="24"/>
    </row>
    <row r="45" spans="2:20" ht="65.099999999999994" customHeight="1" x14ac:dyDescent="0.25">
      <c r="B45" s="98" t="s">
        <v>35</v>
      </c>
      <c r="C45" s="98"/>
      <c r="D45" s="98"/>
      <c r="E45" s="98"/>
      <c r="F45" s="98"/>
      <c r="G45" s="98"/>
      <c r="H45" s="98"/>
      <c r="I45" s="98"/>
      <c r="J45" s="99"/>
      <c r="K45" s="84"/>
      <c r="L45" s="9" t="s">
        <v>36</v>
      </c>
      <c r="M45"/>
      <c r="Q45" s="100"/>
      <c r="R45" s="101"/>
      <c r="S45" s="102"/>
    </row>
    <row r="46" spans="2:20" ht="5.0999999999999996" customHeight="1" x14ac:dyDescent="0.25">
      <c r="B46" s="21"/>
      <c r="C46" s="21"/>
      <c r="D46" s="21"/>
      <c r="E46" s="21"/>
      <c r="F46" s="22"/>
      <c r="G46" s="22"/>
      <c r="H46" s="22"/>
      <c r="I46" s="22"/>
      <c r="J46" s="22"/>
    </row>
    <row r="47" spans="2:20" ht="21" customHeight="1" x14ac:dyDescent="0.25">
      <c r="B47" s="9" t="s">
        <v>37</v>
      </c>
      <c r="C47" s="15"/>
      <c r="Q47" s="20" t="s">
        <v>38</v>
      </c>
    </row>
    <row r="48" spans="2:20" ht="5.0999999999999996" customHeight="1" x14ac:dyDescent="0.25">
      <c r="B48" s="21"/>
      <c r="C48" s="21"/>
      <c r="D48" s="21"/>
      <c r="E48" s="21"/>
      <c r="F48" s="22"/>
      <c r="G48" s="22"/>
      <c r="H48" s="22"/>
      <c r="I48" s="22"/>
      <c r="J48" s="22"/>
    </row>
    <row r="49" spans="2:19" ht="39.950000000000003" customHeight="1" x14ac:dyDescent="0.25">
      <c r="B49" s="88" t="s">
        <v>39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 ht="6.75" customHeight="1" x14ac:dyDescent="0.25"/>
    <row r="51" spans="2:19" ht="23.1" customHeight="1" x14ac:dyDescent="0.25">
      <c r="B51" s="96" t="s">
        <v>43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 ht="23.1" customHeight="1" x14ac:dyDescent="0.25">
      <c r="B52" s="22" t="s">
        <v>44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2:19" ht="23.1" customHeight="1" x14ac:dyDescent="0.25">
      <c r="B53" s="22" t="s">
        <v>45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s="14" customFormat="1" ht="35.1" customHeight="1" x14ac:dyDescent="0.25">
      <c r="B54" s="89" t="s">
        <v>46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 s="14" customFormat="1" ht="35.1" customHeight="1" x14ac:dyDescent="0.25">
      <c r="B55" s="89" t="s">
        <v>47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 s="14" customFormat="1" ht="23.1" customHeight="1" x14ac:dyDescent="0.25">
      <c r="B56" s="25" t="s">
        <v>48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s="14" customFormat="1" ht="35.1" customHeight="1" x14ac:dyDescent="0.25">
      <c r="B57" s="89" t="s">
        <v>2355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 s="14" customFormat="1" ht="35.1" customHeight="1" x14ac:dyDescent="0.25">
      <c r="B58" s="89" t="s">
        <v>49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 s="14" customFormat="1" ht="23.1" customHeight="1" x14ac:dyDescent="0.25">
      <c r="B59" s="25" t="s">
        <v>50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2:19" s="14" customFormat="1" ht="23.1" customHeight="1" x14ac:dyDescent="0.25">
      <c r="B60" s="25" t="s">
        <v>51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19" s="14" customFormat="1" ht="23.1" customHeight="1" x14ac:dyDescent="0.25">
      <c r="B61" s="25" t="s">
        <v>2356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2:19" s="14" customFormat="1" ht="23.1" customHeight="1" x14ac:dyDescent="0.25">
      <c r="B62" s="25" t="s">
        <v>2357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2:19" s="14" customFormat="1" ht="23.1" customHeight="1" x14ac:dyDescent="0.25">
      <c r="B63" s="25" t="s">
        <v>52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2:19" s="14" customFormat="1" ht="23.1" customHeight="1" x14ac:dyDescent="0.25">
      <c r="B64" s="25" t="s">
        <v>53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2:19" ht="23.1" customHeight="1" x14ac:dyDescent="0.25">
      <c r="B65" s="22" t="s">
        <v>54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ht="23.1" customHeight="1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2:19" ht="39.950000000000003" customHeight="1" x14ac:dyDescent="0.25">
      <c r="B67" s="88" t="s">
        <v>40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 ht="12" customHeight="1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2:19" ht="35.1" customHeight="1" x14ac:dyDescent="0.25">
      <c r="B69" s="89" t="s">
        <v>55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 ht="23.1" customHeight="1" x14ac:dyDescent="0.25">
      <c r="B70" s="22" t="s">
        <v>56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35.1" customHeight="1" x14ac:dyDescent="0.25">
      <c r="B71" s="89" t="s">
        <v>57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 ht="23.1" customHeight="1" x14ac:dyDescent="0.25">
      <c r="B72" s="22" t="s">
        <v>58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2:19" ht="23.1" customHeight="1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2:19" ht="23.1" customHeight="1" x14ac:dyDescent="0.25">
      <c r="B74" s="88" t="s">
        <v>2319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 x14ac:dyDescent="0.25"/>
    <row r="76" spans="2:19" x14ac:dyDescent="0.25"/>
    <row r="77" spans="2:19" x14ac:dyDescent="0.25"/>
    <row r="78" spans="2:19" x14ac:dyDescent="0.25"/>
    <row r="79" spans="2:19" x14ac:dyDescent="0.25"/>
    <row r="80" spans="2:19" x14ac:dyDescent="0.25"/>
    <row r="81" spans="2:2" x14ac:dyDescent="0.25"/>
    <row r="82" spans="2:2" x14ac:dyDescent="0.25"/>
    <row r="83" spans="2:2" x14ac:dyDescent="0.25">
      <c r="B83" s="86" t="s">
        <v>2487</v>
      </c>
    </row>
    <row r="84" spans="2:2" x14ac:dyDescent="0.25"/>
    <row r="85" spans="2:2" hidden="1" x14ac:dyDescent="0.25"/>
    <row r="86" spans="2:2" hidden="1" x14ac:dyDescent="0.25"/>
    <row r="87" spans="2:2" hidden="1" x14ac:dyDescent="0.25"/>
    <row r="88" spans="2:2" hidden="1" x14ac:dyDescent="0.25"/>
    <row r="89" spans="2:2" hidden="1" x14ac:dyDescent="0.25"/>
    <row r="90" spans="2:2" hidden="1" x14ac:dyDescent="0.25"/>
    <row r="91" spans="2:2" hidden="1" x14ac:dyDescent="0.25"/>
    <row r="92" spans="2:2" hidden="1" x14ac:dyDescent="0.25"/>
    <row r="93" spans="2:2" hidden="1" x14ac:dyDescent="0.25"/>
    <row r="94" spans="2:2" hidden="1" x14ac:dyDescent="0.25"/>
    <row r="95" spans="2:2" hidden="1" x14ac:dyDescent="0.25"/>
    <row r="96" spans="2:2" hidden="1" x14ac:dyDescent="0.25"/>
  </sheetData>
  <sheetProtection algorithmName="SHA-512" hashValue="BvXGy61Yvg0DaBnV/H4fBR+6yvg5PCLYgj3lBXqZlQlcFZ3atXX70BS17skEq66qnxPDCDCh24HThOSK/lOaTw==" saltValue="FiuRGKXH4qXFh+DBk2iubw==" spinCount="100000" sheet="1" selectLockedCells="1"/>
  <mergeCells count="87">
    <mergeCell ref="B32:K32"/>
    <mergeCell ref="O32:P32"/>
    <mergeCell ref="D11:E11"/>
    <mergeCell ref="B1:S1"/>
    <mergeCell ref="B3:C3"/>
    <mergeCell ref="D3:J3"/>
    <mergeCell ref="B5:C5"/>
    <mergeCell ref="D5:O5"/>
    <mergeCell ref="B9:C9"/>
    <mergeCell ref="D9:O9"/>
    <mergeCell ref="Q9:R9"/>
    <mergeCell ref="Q5:R5"/>
    <mergeCell ref="Q11:R11"/>
    <mergeCell ref="B11:C11"/>
    <mergeCell ref="B13:L13"/>
    <mergeCell ref="B19:B20"/>
    <mergeCell ref="C19:C20"/>
    <mergeCell ref="D19:F20"/>
    <mergeCell ref="G19:I20"/>
    <mergeCell ref="J19:K20"/>
    <mergeCell ref="L19:L20"/>
    <mergeCell ref="O19:O20"/>
    <mergeCell ref="P19:P20"/>
    <mergeCell ref="Q19:S19"/>
    <mergeCell ref="D21:F21"/>
    <mergeCell ref="G21:I21"/>
    <mergeCell ref="J21:K21"/>
    <mergeCell ref="M19:M20"/>
    <mergeCell ref="N19:N20"/>
    <mergeCell ref="D22:F22"/>
    <mergeCell ref="G22:I22"/>
    <mergeCell ref="J22:K22"/>
    <mergeCell ref="D23:F23"/>
    <mergeCell ref="G23:I23"/>
    <mergeCell ref="J23:K23"/>
    <mergeCell ref="D24:F24"/>
    <mergeCell ref="G24:I24"/>
    <mergeCell ref="J24:K24"/>
    <mergeCell ref="D25:F25"/>
    <mergeCell ref="G25:I25"/>
    <mergeCell ref="J25:K25"/>
    <mergeCell ref="D26:F26"/>
    <mergeCell ref="G26:I26"/>
    <mergeCell ref="J26:K26"/>
    <mergeCell ref="D27:F27"/>
    <mergeCell ref="G27:I27"/>
    <mergeCell ref="J27:K27"/>
    <mergeCell ref="D28:F28"/>
    <mergeCell ref="G28:I28"/>
    <mergeCell ref="J28:K28"/>
    <mergeCell ref="D29:F29"/>
    <mergeCell ref="G29:I29"/>
    <mergeCell ref="J29:K29"/>
    <mergeCell ref="D30:F30"/>
    <mergeCell ref="G30:I30"/>
    <mergeCell ref="J30:K30"/>
    <mergeCell ref="D31:F31"/>
    <mergeCell ref="G31:I31"/>
    <mergeCell ref="J31:K31"/>
    <mergeCell ref="B45:J45"/>
    <mergeCell ref="Q43:S43"/>
    <mergeCell ref="Q45:S45"/>
    <mergeCell ref="B37:J37"/>
    <mergeCell ref="B39:J39"/>
    <mergeCell ref="Q37:S37"/>
    <mergeCell ref="Q39:S39"/>
    <mergeCell ref="Q41:S41"/>
    <mergeCell ref="B41:J41"/>
    <mergeCell ref="B43:J43"/>
    <mergeCell ref="N37:P37"/>
    <mergeCell ref="N39:P39"/>
    <mergeCell ref="B74:S74"/>
    <mergeCell ref="B71:S71"/>
    <mergeCell ref="B7:C7"/>
    <mergeCell ref="D7:O7"/>
    <mergeCell ref="Q7:R7"/>
    <mergeCell ref="B49:S49"/>
    <mergeCell ref="B55:S55"/>
    <mergeCell ref="B57:S57"/>
    <mergeCell ref="B58:S58"/>
    <mergeCell ref="B67:S67"/>
    <mergeCell ref="B69:S69"/>
    <mergeCell ref="B51:S51"/>
    <mergeCell ref="B54:S54"/>
    <mergeCell ref="B17:S17"/>
    <mergeCell ref="B34:S34"/>
    <mergeCell ref="Q36:S36"/>
  </mergeCells>
  <phoneticPr fontId="11" type="noConversion"/>
  <conditionalFormatting sqref="N32">
    <cfRule type="cellIs" dxfId="1" priority="2" operator="equal">
      <formula>"Erro"</formula>
    </cfRule>
  </conditionalFormatting>
  <conditionalFormatting sqref="O32:P32">
    <cfRule type="cellIs" dxfId="0" priority="1" operator="equal">
      <formula>"Não pode apresentar montante superior a 50% do apoio"</formula>
    </cfRule>
  </conditionalFormatting>
  <dataValidations count="1">
    <dataValidation type="date" allowBlank="1" showErrorMessage="1" errorTitle="Erro" error="A data tem que estar comprrendida entre a data inicio e fim da operação." promptTitle="Inserir" prompt="texto de entrada" sqref="G22:I31" xr:uid="{D264748C-2E09-4499-B1E3-559C0F2D032E}">
      <formula1>$L$11</formula1>
      <formula2>$N$11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riaEmail">
                <anchor moveWithCells="1" sizeWithCells="1">
                  <from>
                    <xdr:col>15</xdr:col>
                    <xdr:colOff>1619250</xdr:colOff>
                    <xdr:row>77</xdr:row>
                    <xdr:rowOff>28575</xdr:rowOff>
                  </from>
                  <to>
                    <xdr:col>17</xdr:col>
                    <xdr:colOff>438150</xdr:colOff>
                    <xdr:row>81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A19358-FA0D-4F9E-97E0-D5F2697856C5}">
          <x14:formula1>
            <xm:f>BD!$D$1:$D$2</xm:f>
          </x14:formula1>
          <xm:sqref>K37 K39</xm:sqref>
        </x14:dataValidation>
        <x14:dataValidation type="list" allowBlank="1" showInputMessage="1" showErrorMessage="1" xr:uid="{43C32913-CA31-4A9B-8F17-9011463A4837}">
          <x14:formula1>
            <xm:f>BD!$F$1:$F$3</xm:f>
          </x14:formula1>
          <xm:sqref>K41 K43 K45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6DA2-5617-4214-8F5D-05E9E82A995A}">
  <sheetPr codeName="Folha3">
    <pageSetUpPr fitToPage="1"/>
  </sheetPr>
  <dimension ref="A1:V4425"/>
  <sheetViews>
    <sheetView topLeftCell="G1" workbookViewId="0">
      <pane ySplit="1" topLeftCell="A999" activePane="bottomLeft" state="frozen"/>
      <selection pane="bottomLeft" activeCell="G1" sqref="A1:XFD1048576"/>
    </sheetView>
  </sheetViews>
  <sheetFormatPr defaultColWidth="0" defaultRowHeight="15" x14ac:dyDescent="0.25"/>
  <cols>
    <col min="1" max="5" width="27.28515625" style="45" hidden="1"/>
    <col min="6" max="7" width="27.28515625" style="61" hidden="1"/>
    <col min="8" max="20" width="17.42578125" style="61" hidden="1"/>
    <col min="21" max="22" width="0" style="61" hidden="1"/>
    <col min="23" max="16384" width="27.28515625" style="45" hidden="1"/>
  </cols>
  <sheetData>
    <row r="1" spans="1:20" x14ac:dyDescent="0.25">
      <c r="D1"/>
      <c r="F1"/>
      <c r="G1"/>
      <c r="H1" t="s">
        <v>2294</v>
      </c>
      <c r="I1" t="s">
        <v>2295</v>
      </c>
      <c r="J1" t="s">
        <v>2296</v>
      </c>
      <c r="K1" t="s">
        <v>2297</v>
      </c>
      <c r="L1" t="s">
        <v>2298</v>
      </c>
      <c r="M1" t="s">
        <v>2299</v>
      </c>
      <c r="N1" t="s">
        <v>2300</v>
      </c>
      <c r="O1" t="s">
        <v>2301</v>
      </c>
      <c r="P1" t="s">
        <v>2302</v>
      </c>
      <c r="Q1" t="s">
        <v>2344</v>
      </c>
      <c r="R1" t="s">
        <v>2345</v>
      </c>
      <c r="S1" s="67" t="s">
        <v>59</v>
      </c>
      <c r="T1" s="68" t="s">
        <v>2288</v>
      </c>
    </row>
    <row r="2" spans="1:20" x14ac:dyDescent="0.25">
      <c r="A2" s="54" t="s">
        <v>2284</v>
      </c>
      <c r="D2" t="s">
        <v>41</v>
      </c>
      <c r="F2" t="s">
        <v>42</v>
      </c>
      <c r="G2"/>
      <c r="H2" t="s">
        <v>2294</v>
      </c>
      <c r="I2" t="s">
        <v>2295</v>
      </c>
      <c r="J2" t="s">
        <v>2296</v>
      </c>
      <c r="K2" t="s">
        <v>2297</v>
      </c>
      <c r="L2" t="s">
        <v>2366</v>
      </c>
      <c r="M2" t="s">
        <v>2299</v>
      </c>
      <c r="N2" t="s">
        <v>2300</v>
      </c>
      <c r="O2" t="s">
        <v>2301</v>
      </c>
      <c r="P2" t="s">
        <v>2302</v>
      </c>
      <c r="Q2" s="66" t="s">
        <v>2344</v>
      </c>
      <c r="R2" s="66" t="s">
        <v>2345</v>
      </c>
      <c r="S2" s="67" t="s">
        <v>500</v>
      </c>
      <c r="T2" s="69" t="s">
        <v>2365</v>
      </c>
    </row>
    <row r="3" spans="1:20" x14ac:dyDescent="0.25">
      <c r="A3" s="62">
        <f>+Formulario!D3</f>
        <v>0</v>
      </c>
      <c r="D3"/>
      <c r="F3" s="61" t="s">
        <v>2353</v>
      </c>
      <c r="G3"/>
      <c r="H3" t="s">
        <v>69</v>
      </c>
      <c r="I3" t="s">
        <v>2488</v>
      </c>
      <c r="J3" t="s">
        <v>70</v>
      </c>
      <c r="K3" t="s">
        <v>71</v>
      </c>
      <c r="L3">
        <v>7065633</v>
      </c>
      <c r="M3">
        <v>38485</v>
      </c>
      <c r="N3">
        <v>38485</v>
      </c>
      <c r="O3">
        <v>8659.1299999999992</v>
      </c>
      <c r="P3">
        <v>2886.37</v>
      </c>
      <c r="Q3" s="66">
        <v>42564</v>
      </c>
      <c r="R3" s="66">
        <v>43008</v>
      </c>
      <c r="S3" s="67" t="s">
        <v>65</v>
      </c>
      <c r="T3" s="69" t="s">
        <v>2325</v>
      </c>
    </row>
    <row r="4" spans="1:20" x14ac:dyDescent="0.25">
      <c r="D4" t="s">
        <v>41</v>
      </c>
      <c r="G4"/>
      <c r="H4" t="s">
        <v>72</v>
      </c>
      <c r="I4" t="s">
        <v>73</v>
      </c>
      <c r="J4" t="s">
        <v>74</v>
      </c>
      <c r="K4" t="s">
        <v>65</v>
      </c>
      <c r="L4">
        <v>7872715</v>
      </c>
      <c r="M4">
        <v>21450</v>
      </c>
      <c r="N4">
        <v>21450</v>
      </c>
      <c r="O4">
        <v>8043.75</v>
      </c>
      <c r="P4">
        <v>2681.25</v>
      </c>
      <c r="Q4" s="66">
        <v>42583</v>
      </c>
      <c r="R4" s="66">
        <v>42893</v>
      </c>
      <c r="S4" s="67" t="s">
        <v>71</v>
      </c>
      <c r="T4" s="69" t="s">
        <v>2337</v>
      </c>
    </row>
    <row r="5" spans="1:20" x14ac:dyDescent="0.25">
      <c r="A5" s="54" t="s">
        <v>2285</v>
      </c>
      <c r="D5" t="s">
        <v>42</v>
      </c>
      <c r="G5"/>
      <c r="H5" t="s">
        <v>75</v>
      </c>
      <c r="I5" t="s">
        <v>2488</v>
      </c>
      <c r="J5" t="s">
        <v>76</v>
      </c>
      <c r="K5" t="s">
        <v>71</v>
      </c>
      <c r="L5">
        <v>7065633</v>
      </c>
      <c r="M5">
        <v>40935</v>
      </c>
      <c r="N5">
        <v>40935</v>
      </c>
      <c r="O5">
        <v>9210.3799999999992</v>
      </c>
      <c r="P5">
        <v>3070.12</v>
      </c>
      <c r="Q5" s="66">
        <v>42608</v>
      </c>
      <c r="R5" s="66">
        <v>43008</v>
      </c>
      <c r="S5" s="67" t="s">
        <v>61</v>
      </c>
      <c r="T5" s="69" t="s">
        <v>2343</v>
      </c>
    </row>
    <row r="6" spans="1:20" x14ac:dyDescent="0.25">
      <c r="A6" s="54" t="s">
        <v>2286</v>
      </c>
      <c r="D6"/>
      <c r="G6"/>
      <c r="H6" t="s">
        <v>85</v>
      </c>
      <c r="I6" t="s">
        <v>86</v>
      </c>
      <c r="J6" t="s">
        <v>87</v>
      </c>
      <c r="K6" t="s">
        <v>65</v>
      </c>
      <c r="L6">
        <v>7085525</v>
      </c>
      <c r="M6">
        <v>45300</v>
      </c>
      <c r="N6">
        <v>45300</v>
      </c>
      <c r="O6">
        <v>16987.5</v>
      </c>
      <c r="P6">
        <v>5662.5</v>
      </c>
      <c r="Q6" s="66">
        <v>42552</v>
      </c>
      <c r="R6" s="66">
        <v>42978</v>
      </c>
      <c r="S6" s="67" t="s">
        <v>316</v>
      </c>
      <c r="T6" s="69"/>
    </row>
    <row r="7" spans="1:20" x14ac:dyDescent="0.25">
      <c r="A7" s="72" t="str">
        <f>IF(ISERROR(VLOOKUP(A3,H:R,2,FALSE)),"Não disponível",(VLOOKUP(A3,H:R,2,FALSE)))</f>
        <v>Não disponível</v>
      </c>
      <c r="G7"/>
      <c r="H7" t="s">
        <v>91</v>
      </c>
      <c r="I7" t="s">
        <v>2488</v>
      </c>
      <c r="J7" t="s">
        <v>92</v>
      </c>
      <c r="K7" t="s">
        <v>71</v>
      </c>
      <c r="L7">
        <v>7065633</v>
      </c>
      <c r="M7">
        <v>92286.37</v>
      </c>
      <c r="N7">
        <v>90036.37</v>
      </c>
      <c r="O7">
        <v>20258.18</v>
      </c>
      <c r="P7">
        <v>6752.73</v>
      </c>
      <c r="Q7" s="66">
        <v>42628</v>
      </c>
      <c r="R7" s="66">
        <v>43100</v>
      </c>
      <c r="S7" s="67" t="s">
        <v>77</v>
      </c>
      <c r="T7" s="69" t="s">
        <v>2342</v>
      </c>
    </row>
    <row r="8" spans="1:20" x14ac:dyDescent="0.25">
      <c r="G8"/>
      <c r="H8" t="s">
        <v>105</v>
      </c>
      <c r="I8" t="s">
        <v>106</v>
      </c>
      <c r="J8" t="s">
        <v>107</v>
      </c>
      <c r="K8" t="s">
        <v>65</v>
      </c>
      <c r="L8">
        <v>7309861</v>
      </c>
      <c r="M8">
        <v>3800</v>
      </c>
      <c r="N8">
        <v>3800</v>
      </c>
      <c r="O8">
        <v>2280</v>
      </c>
      <c r="P8">
        <v>760</v>
      </c>
      <c r="Q8" s="66">
        <v>43160</v>
      </c>
      <c r="R8" s="66">
        <v>43363</v>
      </c>
      <c r="S8" s="67" t="s">
        <v>519</v>
      </c>
      <c r="T8" s="69" t="s">
        <v>2329</v>
      </c>
    </row>
    <row r="9" spans="1:20" x14ac:dyDescent="0.25">
      <c r="A9" s="54" t="s">
        <v>2287</v>
      </c>
      <c r="D9" s="54" t="s">
        <v>2306</v>
      </c>
      <c r="F9" s="54" t="s">
        <v>2347</v>
      </c>
      <c r="G9"/>
      <c r="H9" t="s">
        <v>108</v>
      </c>
      <c r="I9" t="s">
        <v>2488</v>
      </c>
      <c r="J9" t="s">
        <v>109</v>
      </c>
      <c r="K9" t="s">
        <v>71</v>
      </c>
      <c r="L9">
        <v>7065633</v>
      </c>
      <c r="M9">
        <v>40459.42</v>
      </c>
      <c r="N9">
        <v>38339.42</v>
      </c>
      <c r="O9">
        <v>8626.3700000000008</v>
      </c>
      <c r="P9">
        <v>2875.46</v>
      </c>
      <c r="Q9" s="66">
        <v>42342</v>
      </c>
      <c r="R9" s="66">
        <v>43008</v>
      </c>
      <c r="S9" s="67" t="s">
        <v>203</v>
      </c>
      <c r="T9" s="69" t="s">
        <v>2364</v>
      </c>
    </row>
    <row r="10" spans="1:20" x14ac:dyDescent="0.25">
      <c r="A10" s="72" t="str">
        <f>IF(ISERROR(VLOOKUP(A3,H:R,3,FALSE)),"Não disponível",(VLOOKUP(A3,H:R,3,FALSE)))</f>
        <v>Não disponível</v>
      </c>
      <c r="D10" s="72" t="str">
        <f>IF(ISERROR(VLOOKUP(A3,H:R,6,FALSE)),"Não disponível",(VLOOKUP(A3,H:R,6,FALSE)))</f>
        <v>Não disponível</v>
      </c>
      <c r="F10" s="76" t="str">
        <f>IF(ISERROR(VLOOKUP(A3,H:R,10,FALSE)),"Não disponível",(VLOOKUP(A3,H:R,10,FALSE)))</f>
        <v>Não disponível</v>
      </c>
      <c r="G10"/>
      <c r="H10" t="s">
        <v>110</v>
      </c>
      <c r="I10" t="s">
        <v>111</v>
      </c>
      <c r="J10" t="s">
        <v>112</v>
      </c>
      <c r="K10" t="s">
        <v>65</v>
      </c>
      <c r="L10">
        <v>8083623</v>
      </c>
      <c r="M10">
        <v>128425</v>
      </c>
      <c r="N10">
        <v>67450</v>
      </c>
      <c r="O10">
        <v>40470</v>
      </c>
      <c r="P10">
        <v>13490</v>
      </c>
      <c r="Q10" s="66">
        <v>42666</v>
      </c>
      <c r="R10" s="66">
        <v>42886</v>
      </c>
      <c r="S10" s="67" t="s">
        <v>1886</v>
      </c>
      <c r="T10" s="69" t="s">
        <v>2338</v>
      </c>
    </row>
    <row r="11" spans="1:20" x14ac:dyDescent="0.25">
      <c r="G11"/>
      <c r="H11" t="s">
        <v>119</v>
      </c>
      <c r="I11" t="s">
        <v>2489</v>
      </c>
      <c r="J11" t="s">
        <v>2490</v>
      </c>
      <c r="K11" t="s">
        <v>65</v>
      </c>
      <c r="L11">
        <v>7960367</v>
      </c>
      <c r="M11">
        <v>15400</v>
      </c>
      <c r="N11">
        <v>15400</v>
      </c>
      <c r="O11">
        <v>5775</v>
      </c>
      <c r="P11">
        <v>1925</v>
      </c>
      <c r="Q11" s="66">
        <v>42676</v>
      </c>
      <c r="R11" s="66">
        <v>43100</v>
      </c>
      <c r="S11" s="67" t="s">
        <v>1917</v>
      </c>
      <c r="T11" s="69" t="s">
        <v>2328</v>
      </c>
    </row>
    <row r="12" spans="1:20" x14ac:dyDescent="0.25">
      <c r="A12" s="54" t="s">
        <v>1</v>
      </c>
      <c r="D12" s="54" t="s">
        <v>2308</v>
      </c>
      <c r="F12" s="54" t="s">
        <v>2348</v>
      </c>
      <c r="G12"/>
      <c r="H12" t="s">
        <v>120</v>
      </c>
      <c r="I12" t="s">
        <v>121</v>
      </c>
      <c r="J12" t="s">
        <v>122</v>
      </c>
      <c r="K12" t="s">
        <v>77</v>
      </c>
      <c r="L12">
        <v>8383425</v>
      </c>
      <c r="M12">
        <v>6188.78</v>
      </c>
      <c r="N12">
        <v>2800</v>
      </c>
      <c r="O12">
        <v>1680</v>
      </c>
      <c r="P12">
        <v>560</v>
      </c>
      <c r="Q12" s="66">
        <v>43160</v>
      </c>
      <c r="R12" s="66">
        <v>43465</v>
      </c>
      <c r="S12" s="67" t="s">
        <v>1822</v>
      </c>
      <c r="T12" s="69" t="s">
        <v>2330</v>
      </c>
    </row>
    <row r="13" spans="1:20" x14ac:dyDescent="0.25">
      <c r="A13" s="73" t="str">
        <f>IF(ISERROR(VLOOKUP(A3,H:R,5,FALSE)),"Não disponível",(VLOOKUP(A3,H:R,5,FALSE)))</f>
        <v>Não disponível</v>
      </c>
      <c r="D13" s="72" t="str">
        <f>IF(ISERROR(VLOOKUP(A3,H:R,7,FALSE)),"Não disponível",(VLOOKUP(A3,H:R,7,FALSE)))</f>
        <v>Não disponível</v>
      </c>
      <c r="F13" s="76" t="str">
        <f>IF(ISERROR(VLOOKUP(A3,H:R,11,FALSE)),"Não disponível",(VLOOKUP(A3,H:R,11,FALSE)))</f>
        <v>Não disponível</v>
      </c>
      <c r="G13"/>
      <c r="H13" t="s">
        <v>123</v>
      </c>
      <c r="I13" t="s">
        <v>124</v>
      </c>
      <c r="J13" t="s">
        <v>125</v>
      </c>
      <c r="K13" t="s">
        <v>65</v>
      </c>
      <c r="L13">
        <v>7085475</v>
      </c>
      <c r="M13">
        <v>30497.5</v>
      </c>
      <c r="N13">
        <v>30497.5</v>
      </c>
      <c r="O13">
        <v>11436.56</v>
      </c>
      <c r="P13">
        <v>3812.19</v>
      </c>
      <c r="Q13" s="66">
        <v>42675</v>
      </c>
      <c r="R13" s="66">
        <v>43069</v>
      </c>
      <c r="S13" s="67" t="s">
        <v>1606</v>
      </c>
      <c r="T13" s="69" t="s">
        <v>2323</v>
      </c>
    </row>
    <row r="14" spans="1:20" x14ac:dyDescent="0.25">
      <c r="G14"/>
      <c r="H14" t="s">
        <v>129</v>
      </c>
      <c r="I14" t="s">
        <v>130</v>
      </c>
      <c r="J14" t="s">
        <v>131</v>
      </c>
      <c r="K14" t="s">
        <v>77</v>
      </c>
      <c r="L14">
        <v>7504645</v>
      </c>
      <c r="M14">
        <v>8893</v>
      </c>
      <c r="N14">
        <v>8893</v>
      </c>
      <c r="O14">
        <v>5335.8</v>
      </c>
      <c r="P14">
        <v>1778.6</v>
      </c>
      <c r="Q14" s="66">
        <v>42826</v>
      </c>
      <c r="R14" s="66">
        <v>43435</v>
      </c>
      <c r="S14" s="67" t="s">
        <v>2290</v>
      </c>
      <c r="T14" s="69" t="s">
        <v>2332</v>
      </c>
    </row>
    <row r="15" spans="1:20" x14ac:dyDescent="0.25">
      <c r="D15" s="54" t="s">
        <v>2301</v>
      </c>
      <c r="G15"/>
      <c r="H15" t="s">
        <v>132</v>
      </c>
      <c r="I15" t="s">
        <v>133</v>
      </c>
      <c r="J15" t="s">
        <v>134</v>
      </c>
      <c r="K15" t="s">
        <v>77</v>
      </c>
      <c r="L15">
        <v>7096666</v>
      </c>
      <c r="M15">
        <v>7895</v>
      </c>
      <c r="N15">
        <v>2440</v>
      </c>
      <c r="O15">
        <v>1464</v>
      </c>
      <c r="P15">
        <v>488</v>
      </c>
      <c r="Q15" s="66">
        <v>42767</v>
      </c>
      <c r="R15" s="66">
        <v>43510</v>
      </c>
      <c r="S15" s="67" t="s">
        <v>1736</v>
      </c>
      <c r="T15" s="69" t="s">
        <v>2327</v>
      </c>
    </row>
    <row r="16" spans="1:20" x14ac:dyDescent="0.25">
      <c r="A16" s="62"/>
      <c r="D16" s="72" t="str">
        <f>IF(ISERROR(VLOOKUP(A3,H:R,8,FALSE)),"Não disponível",(VLOOKUP(A3,H:R,8,FALSE)))</f>
        <v>Não disponível</v>
      </c>
      <c r="G16"/>
      <c r="H16" t="s">
        <v>137</v>
      </c>
      <c r="I16" t="s">
        <v>138</v>
      </c>
      <c r="J16" t="s">
        <v>139</v>
      </c>
      <c r="K16" t="s">
        <v>71</v>
      </c>
      <c r="L16">
        <v>8859854</v>
      </c>
      <c r="M16">
        <v>100350</v>
      </c>
      <c r="N16">
        <v>93156.35</v>
      </c>
      <c r="O16">
        <v>34933.64</v>
      </c>
      <c r="P16">
        <v>11644.54</v>
      </c>
      <c r="Q16" s="66">
        <v>42723</v>
      </c>
      <c r="R16" s="66">
        <v>43415</v>
      </c>
      <c r="S16" s="67" t="s">
        <v>1799</v>
      </c>
      <c r="T16" s="69" t="s">
        <v>2339</v>
      </c>
    </row>
    <row r="17" spans="1:20" x14ac:dyDescent="0.25">
      <c r="G17"/>
      <c r="H17" t="s">
        <v>140</v>
      </c>
      <c r="I17" t="s">
        <v>2491</v>
      </c>
      <c r="J17" t="s">
        <v>141</v>
      </c>
      <c r="K17" t="s">
        <v>71</v>
      </c>
      <c r="L17">
        <v>7178035</v>
      </c>
      <c r="M17">
        <v>472866.9</v>
      </c>
      <c r="N17">
        <v>331104.65000000002</v>
      </c>
      <c r="O17">
        <v>124164.24</v>
      </c>
      <c r="P17">
        <v>41388.080000000002</v>
      </c>
      <c r="Q17" s="66">
        <v>42662</v>
      </c>
      <c r="R17" s="66">
        <v>43100</v>
      </c>
      <c r="S17" s="67" t="s">
        <v>1854</v>
      </c>
      <c r="T17" s="69" t="s">
        <v>2324</v>
      </c>
    </row>
    <row r="18" spans="1:20" x14ac:dyDescent="0.25">
      <c r="A18" s="74" t="s">
        <v>2289</v>
      </c>
      <c r="D18" s="54" t="s">
        <v>2309</v>
      </c>
      <c r="G18"/>
      <c r="H18" t="s">
        <v>145</v>
      </c>
      <c r="I18" t="s">
        <v>146</v>
      </c>
      <c r="J18" t="s">
        <v>147</v>
      </c>
      <c r="K18" t="s">
        <v>77</v>
      </c>
      <c r="L18">
        <v>7157824</v>
      </c>
      <c r="M18">
        <v>62947.45</v>
      </c>
      <c r="N18">
        <v>62533.15</v>
      </c>
      <c r="O18">
        <v>23449.93</v>
      </c>
      <c r="P18">
        <v>7816.64</v>
      </c>
      <c r="Q18" s="66">
        <v>42369</v>
      </c>
      <c r="R18" s="66">
        <v>43189</v>
      </c>
      <c r="S18" s="67" t="s">
        <v>1619</v>
      </c>
      <c r="T18" s="70" t="s">
        <v>2321</v>
      </c>
    </row>
    <row r="19" spans="1:20" x14ac:dyDescent="0.25">
      <c r="A19" s="72" t="str">
        <f>IF(ISERROR(VLOOKUP(A3,H:R,4,FALSE)),"Não disponível",(VLOOKUP(A3,H:P,4,FALSE)))</f>
        <v>Não disponível</v>
      </c>
      <c r="D19" s="72" t="str">
        <f>IF(ISERROR(VLOOKUP(A3,H:R,9,FALSE)),"Não disponível",(VLOOKUP(A3,H:R,9,FALSE)))</f>
        <v>Não disponível</v>
      </c>
      <c r="G19"/>
      <c r="H19" t="s">
        <v>148</v>
      </c>
      <c r="I19" t="s">
        <v>149</v>
      </c>
      <c r="J19" t="s">
        <v>150</v>
      </c>
      <c r="K19" t="s">
        <v>65</v>
      </c>
      <c r="L19">
        <v>7085386</v>
      </c>
      <c r="M19">
        <v>7540</v>
      </c>
      <c r="N19">
        <v>7540</v>
      </c>
      <c r="O19">
        <v>2827.5</v>
      </c>
      <c r="P19">
        <v>942.5</v>
      </c>
      <c r="Q19" s="66">
        <v>42653</v>
      </c>
      <c r="R19" s="66">
        <v>42920</v>
      </c>
      <c r="S19" s="67" t="s">
        <v>1698</v>
      </c>
      <c r="T19" s="69" t="s">
        <v>2333</v>
      </c>
    </row>
    <row r="20" spans="1:20" x14ac:dyDescent="0.25">
      <c r="A20" s="54" t="s">
        <v>2307</v>
      </c>
      <c r="G20"/>
      <c r="H20" t="s">
        <v>154</v>
      </c>
      <c r="I20" t="s">
        <v>155</v>
      </c>
      <c r="J20" t="s">
        <v>156</v>
      </c>
      <c r="K20" t="s">
        <v>71</v>
      </c>
      <c r="L20">
        <v>7168362</v>
      </c>
      <c r="M20">
        <v>17139.73</v>
      </c>
      <c r="N20">
        <v>15497.73</v>
      </c>
      <c r="O20">
        <v>9298.64</v>
      </c>
      <c r="P20">
        <v>3099.54</v>
      </c>
      <c r="Q20" s="66">
        <v>42737</v>
      </c>
      <c r="R20" s="66">
        <v>42978</v>
      </c>
      <c r="S20" s="67" t="s">
        <v>1653</v>
      </c>
      <c r="T20" s="69" t="s">
        <v>2326</v>
      </c>
    </row>
    <row r="21" spans="1:20" x14ac:dyDescent="0.25">
      <c r="A21" s="72" t="str">
        <f>IF(ISERROR(VLOOKUP(A19,S:T,2,FALSE)),"Não disponível",(VLOOKUP(A19,S:T,2,FALSE)))</f>
        <v>Não disponível</v>
      </c>
      <c r="G21"/>
      <c r="H21" t="s">
        <v>157</v>
      </c>
      <c r="I21" t="s">
        <v>158</v>
      </c>
      <c r="J21" t="s">
        <v>159</v>
      </c>
      <c r="K21" t="s">
        <v>65</v>
      </c>
      <c r="L21">
        <v>7728093</v>
      </c>
      <c r="M21">
        <v>59500</v>
      </c>
      <c r="N21">
        <v>59500</v>
      </c>
      <c r="O21">
        <v>22312.5</v>
      </c>
      <c r="P21">
        <v>7437.5</v>
      </c>
      <c r="Q21" s="66">
        <v>42719</v>
      </c>
      <c r="R21" s="66">
        <v>43251</v>
      </c>
      <c r="S21" s="67" t="s">
        <v>1661</v>
      </c>
      <c r="T21" s="69" t="s">
        <v>2331</v>
      </c>
    </row>
    <row r="22" spans="1:20" x14ac:dyDescent="0.25">
      <c r="A22" s="72" t="str">
        <f>CONCATENATE("Apresentação de pedido de pagamento contra fatura - Operação ",A3)</f>
        <v>Apresentação de pedido de pagamento contra fatura - Operação 0</v>
      </c>
      <c r="B22" s="45" t="s">
        <v>2</v>
      </c>
      <c r="G22"/>
      <c r="H22" t="s">
        <v>160</v>
      </c>
      <c r="I22" t="s">
        <v>161</v>
      </c>
      <c r="J22" t="s">
        <v>162</v>
      </c>
      <c r="K22" t="s">
        <v>65</v>
      </c>
      <c r="L22">
        <v>8851673</v>
      </c>
      <c r="M22">
        <v>34030.400000000001</v>
      </c>
      <c r="N22">
        <v>24580</v>
      </c>
      <c r="O22">
        <v>14748</v>
      </c>
      <c r="P22">
        <v>4916</v>
      </c>
      <c r="Q22" s="66">
        <v>42736</v>
      </c>
      <c r="R22" s="66">
        <v>43250</v>
      </c>
      <c r="S22" s="67" t="s">
        <v>1902</v>
      </c>
      <c r="T22" s="69" t="s">
        <v>2322</v>
      </c>
    </row>
    <row r="23" spans="1:20" x14ac:dyDescent="0.25">
      <c r="G23"/>
      <c r="H23" t="s">
        <v>171</v>
      </c>
      <c r="I23" t="s">
        <v>172</v>
      </c>
      <c r="J23" t="s">
        <v>173</v>
      </c>
      <c r="K23" t="s">
        <v>71</v>
      </c>
      <c r="L23">
        <v>8888803</v>
      </c>
      <c r="M23">
        <v>8500</v>
      </c>
      <c r="N23">
        <v>8500</v>
      </c>
      <c r="O23">
        <v>5100</v>
      </c>
      <c r="P23">
        <v>1700</v>
      </c>
      <c r="Q23" s="66">
        <v>42767</v>
      </c>
      <c r="R23" s="66">
        <v>42916</v>
      </c>
      <c r="S23" s="67" t="s">
        <v>2193</v>
      </c>
      <c r="T23" s="69" t="s">
        <v>2363</v>
      </c>
    </row>
    <row r="24" spans="1:20" ht="15" customHeight="1" x14ac:dyDescent="0.25">
      <c r="A24" s="54" t="s">
        <v>2291</v>
      </c>
      <c r="B24" s="53" t="s">
        <v>2293</v>
      </c>
      <c r="G24"/>
      <c r="H24" t="s">
        <v>174</v>
      </c>
      <c r="I24" t="s">
        <v>2492</v>
      </c>
      <c r="J24" t="s">
        <v>175</v>
      </c>
      <c r="K24" t="s">
        <v>77</v>
      </c>
      <c r="L24">
        <v>7290521</v>
      </c>
      <c r="M24">
        <v>844247.51</v>
      </c>
      <c r="N24">
        <v>769056.81</v>
      </c>
      <c r="O24">
        <v>288396.31</v>
      </c>
      <c r="P24">
        <v>96132.1</v>
      </c>
      <c r="Q24" s="66">
        <v>42370</v>
      </c>
      <c r="R24" s="66">
        <v>43921</v>
      </c>
      <c r="S24" s="67" t="s">
        <v>803</v>
      </c>
      <c r="T24" s="69" t="s">
        <v>2336</v>
      </c>
    </row>
    <row r="25" spans="1:20" x14ac:dyDescent="0.25">
      <c r="A25" s="72" t="str">
        <f>CONCATENATE(A26,B24,A27,B24,A28,B24,A29,B24,A30,B24,A31,B24,A32,B24,A33,B24,A34,B24,A35,B24,A36)</f>
        <v>Exmos. Senhores,
Junto se enviam os seguintes documentos em anexo:
 - Formulário do pedido de pagamento contra fatura; 
 - 0 
 - 0 
 - 0 
 - 0 
 - 0 
 - 0 
 - 0 
 - 0 
 - 0 
 - 0</v>
      </c>
      <c r="G25"/>
      <c r="H25" t="s">
        <v>176</v>
      </c>
      <c r="I25" t="s">
        <v>177</v>
      </c>
      <c r="J25" t="s">
        <v>178</v>
      </c>
      <c r="K25" t="s">
        <v>65</v>
      </c>
      <c r="L25">
        <v>8577381</v>
      </c>
      <c r="M25">
        <v>26665</v>
      </c>
      <c r="N25">
        <v>26665</v>
      </c>
      <c r="O25">
        <v>9999.3799999999992</v>
      </c>
      <c r="P25">
        <v>3333.12</v>
      </c>
      <c r="Q25" s="66">
        <v>42750</v>
      </c>
      <c r="R25" s="66">
        <v>43100</v>
      </c>
      <c r="S25" s="71"/>
      <c r="T25" s="70" t="s">
        <v>2334</v>
      </c>
    </row>
    <row r="26" spans="1:20" ht="15" customHeight="1" x14ac:dyDescent="0.25">
      <c r="A26" s="75" t="s">
        <v>2292</v>
      </c>
      <c r="G26"/>
      <c r="H26" t="s">
        <v>179</v>
      </c>
      <c r="I26" t="s">
        <v>180</v>
      </c>
      <c r="J26" t="s">
        <v>181</v>
      </c>
      <c r="K26" t="s">
        <v>65</v>
      </c>
      <c r="L26">
        <v>8355085</v>
      </c>
      <c r="M26">
        <v>38219.269999999997</v>
      </c>
      <c r="N26">
        <v>29827.27</v>
      </c>
      <c r="O26">
        <v>11185.23</v>
      </c>
      <c r="P26">
        <v>3728.41</v>
      </c>
      <c r="Q26" s="66">
        <v>42781</v>
      </c>
      <c r="R26" s="66">
        <v>43921</v>
      </c>
      <c r="S26" s="71"/>
      <c r="T26" s="70" t="s">
        <v>2335</v>
      </c>
    </row>
    <row r="27" spans="1:20" x14ac:dyDescent="0.25">
      <c r="A27" s="72">
        <f>+Formulario!P22</f>
        <v>0</v>
      </c>
      <c r="G27"/>
      <c r="H27" t="s">
        <v>185</v>
      </c>
      <c r="I27" t="s">
        <v>186</v>
      </c>
      <c r="J27" t="s">
        <v>187</v>
      </c>
      <c r="K27" t="s">
        <v>77</v>
      </c>
      <c r="L27">
        <v>7304995</v>
      </c>
      <c r="M27">
        <v>4601</v>
      </c>
      <c r="N27">
        <v>2400</v>
      </c>
      <c r="O27">
        <v>900</v>
      </c>
      <c r="P27">
        <v>300</v>
      </c>
      <c r="Q27" s="66">
        <v>42856</v>
      </c>
      <c r="R27" s="66">
        <v>43100</v>
      </c>
    </row>
    <row r="28" spans="1:20" x14ac:dyDescent="0.25">
      <c r="A28" s="72">
        <f>+Formulario!P23</f>
        <v>0</v>
      </c>
      <c r="G28"/>
      <c r="H28" t="s">
        <v>188</v>
      </c>
      <c r="I28" t="s">
        <v>189</v>
      </c>
      <c r="J28" t="s">
        <v>190</v>
      </c>
      <c r="K28" t="s">
        <v>65</v>
      </c>
      <c r="L28">
        <v>7075724</v>
      </c>
      <c r="M28">
        <v>100495</v>
      </c>
      <c r="N28">
        <v>34895</v>
      </c>
      <c r="O28">
        <v>13085.62</v>
      </c>
      <c r="P28">
        <v>4361.88</v>
      </c>
      <c r="Q28" s="66">
        <v>42370</v>
      </c>
      <c r="R28" s="66">
        <v>43465</v>
      </c>
    </row>
    <row r="29" spans="1:20" x14ac:dyDescent="0.25">
      <c r="A29" s="72">
        <f>+Formulario!P24</f>
        <v>0</v>
      </c>
      <c r="G29"/>
      <c r="H29" t="s">
        <v>191</v>
      </c>
      <c r="I29" t="s">
        <v>192</v>
      </c>
      <c r="J29" t="s">
        <v>193</v>
      </c>
      <c r="K29" t="s">
        <v>77</v>
      </c>
      <c r="L29">
        <v>8217082</v>
      </c>
      <c r="M29">
        <v>24859.65</v>
      </c>
      <c r="N29">
        <v>7129</v>
      </c>
      <c r="O29">
        <v>4277.3999999999996</v>
      </c>
      <c r="P29">
        <v>1425.8</v>
      </c>
      <c r="Q29" s="66">
        <v>42826</v>
      </c>
      <c r="R29" s="66">
        <v>43070</v>
      </c>
    </row>
    <row r="30" spans="1:20" x14ac:dyDescent="0.25">
      <c r="A30" s="72">
        <f>+Formulario!P25</f>
        <v>0</v>
      </c>
      <c r="G30"/>
      <c r="H30" t="s">
        <v>200</v>
      </c>
      <c r="I30" t="s">
        <v>201</v>
      </c>
      <c r="J30" t="s">
        <v>202</v>
      </c>
      <c r="K30" t="s">
        <v>203</v>
      </c>
      <c r="L30">
        <v>7917801</v>
      </c>
      <c r="M30">
        <v>21747.34</v>
      </c>
      <c r="N30">
        <v>21747.34</v>
      </c>
      <c r="O30">
        <v>11417.36</v>
      </c>
      <c r="P30">
        <v>3805.78</v>
      </c>
      <c r="Q30" s="66">
        <v>42709</v>
      </c>
      <c r="R30" s="66">
        <v>42859</v>
      </c>
    </row>
    <row r="31" spans="1:20" x14ac:dyDescent="0.25">
      <c r="A31" s="72">
        <f>+Formulario!P26</f>
        <v>0</v>
      </c>
      <c r="G31"/>
      <c r="H31" t="s">
        <v>204</v>
      </c>
      <c r="I31" t="s">
        <v>205</v>
      </c>
      <c r="J31" t="s">
        <v>206</v>
      </c>
      <c r="K31" t="s">
        <v>203</v>
      </c>
      <c r="L31">
        <v>9209337</v>
      </c>
      <c r="M31">
        <v>14324.2</v>
      </c>
      <c r="N31">
        <v>14324.2</v>
      </c>
      <c r="O31">
        <v>7520.21</v>
      </c>
      <c r="P31">
        <v>2506.73</v>
      </c>
      <c r="Q31" s="66">
        <v>42688</v>
      </c>
      <c r="R31" s="66">
        <v>42978</v>
      </c>
    </row>
    <row r="32" spans="1:20" x14ac:dyDescent="0.25">
      <c r="A32" s="72">
        <f>+Formulario!P27</f>
        <v>0</v>
      </c>
      <c r="G32"/>
      <c r="H32" t="s">
        <v>207</v>
      </c>
      <c r="I32" t="s">
        <v>208</v>
      </c>
      <c r="J32" t="s">
        <v>209</v>
      </c>
      <c r="K32" t="s">
        <v>203</v>
      </c>
      <c r="L32">
        <v>8838773</v>
      </c>
      <c r="M32">
        <v>18542.38</v>
      </c>
      <c r="N32">
        <v>18542.38</v>
      </c>
      <c r="O32">
        <v>11125.42</v>
      </c>
      <c r="P32">
        <v>3708.47</v>
      </c>
      <c r="Q32" s="66">
        <v>42795</v>
      </c>
      <c r="R32" s="66">
        <v>42978</v>
      </c>
    </row>
    <row r="33" spans="1:18" x14ac:dyDescent="0.25">
      <c r="A33" s="72">
        <f>+Formulario!P28</f>
        <v>0</v>
      </c>
      <c r="G33"/>
      <c r="H33" t="s">
        <v>210</v>
      </c>
      <c r="I33" t="s">
        <v>211</v>
      </c>
      <c r="J33" t="s">
        <v>212</v>
      </c>
      <c r="K33" t="s">
        <v>65</v>
      </c>
      <c r="L33">
        <v>9029251</v>
      </c>
      <c r="M33">
        <v>5780</v>
      </c>
      <c r="N33">
        <v>5780</v>
      </c>
      <c r="O33">
        <v>2167.5</v>
      </c>
      <c r="P33">
        <v>722.5</v>
      </c>
      <c r="Q33" s="66">
        <v>42814</v>
      </c>
      <c r="R33" s="66">
        <v>43100</v>
      </c>
    </row>
    <row r="34" spans="1:18" x14ac:dyDescent="0.25">
      <c r="A34" s="72">
        <f>+Formulario!P29</f>
        <v>0</v>
      </c>
      <c r="G34"/>
      <c r="H34" t="s">
        <v>216</v>
      </c>
      <c r="I34" t="s">
        <v>217</v>
      </c>
      <c r="J34" t="s">
        <v>218</v>
      </c>
      <c r="K34" t="s">
        <v>71</v>
      </c>
      <c r="L34">
        <v>7195014</v>
      </c>
      <c r="M34">
        <v>6250</v>
      </c>
      <c r="N34">
        <v>6250</v>
      </c>
      <c r="O34">
        <v>3750</v>
      </c>
      <c r="P34">
        <v>1250</v>
      </c>
      <c r="Q34" s="66">
        <v>42917</v>
      </c>
      <c r="R34" s="66">
        <v>43100</v>
      </c>
    </row>
    <row r="35" spans="1:18" x14ac:dyDescent="0.25">
      <c r="A35" s="72">
        <f>+Formulario!P30</f>
        <v>0</v>
      </c>
      <c r="G35"/>
      <c r="H35" t="s">
        <v>235</v>
      </c>
      <c r="I35" t="s">
        <v>236</v>
      </c>
      <c r="J35" t="s">
        <v>237</v>
      </c>
      <c r="K35" t="s">
        <v>65</v>
      </c>
      <c r="L35">
        <v>7690123</v>
      </c>
      <c r="M35">
        <v>16117</v>
      </c>
      <c r="N35">
        <v>16117</v>
      </c>
      <c r="O35">
        <v>6043.88</v>
      </c>
      <c r="P35">
        <v>2014.62</v>
      </c>
      <c r="Q35" s="66">
        <v>42804</v>
      </c>
      <c r="R35" s="66">
        <v>43100</v>
      </c>
    </row>
    <row r="36" spans="1:18" x14ac:dyDescent="0.25">
      <c r="A36" s="72">
        <f>+Formulario!P31</f>
        <v>0</v>
      </c>
      <c r="G36"/>
      <c r="H36" t="s">
        <v>238</v>
      </c>
      <c r="I36" t="s">
        <v>239</v>
      </c>
      <c r="J36" t="s">
        <v>240</v>
      </c>
      <c r="K36" t="s">
        <v>65</v>
      </c>
      <c r="L36">
        <v>8355127</v>
      </c>
      <c r="M36">
        <v>15111</v>
      </c>
      <c r="N36">
        <v>14976</v>
      </c>
      <c r="O36">
        <v>8985.6</v>
      </c>
      <c r="P36">
        <v>2995.2</v>
      </c>
      <c r="Q36" s="66">
        <v>42856</v>
      </c>
      <c r="R36" s="66">
        <v>43251</v>
      </c>
    </row>
    <row r="37" spans="1:18" x14ac:dyDescent="0.25">
      <c r="G37"/>
      <c r="H37" t="s">
        <v>247</v>
      </c>
      <c r="I37" t="s">
        <v>248</v>
      </c>
      <c r="J37" t="s">
        <v>249</v>
      </c>
      <c r="K37" t="s">
        <v>77</v>
      </c>
      <c r="L37">
        <v>7310075</v>
      </c>
      <c r="M37">
        <v>7980</v>
      </c>
      <c r="N37">
        <v>7980</v>
      </c>
      <c r="O37">
        <v>2992.5</v>
      </c>
      <c r="P37">
        <v>997.5</v>
      </c>
      <c r="Q37" s="66">
        <v>43040</v>
      </c>
      <c r="R37" s="66">
        <v>43555</v>
      </c>
    </row>
    <row r="38" spans="1:18" x14ac:dyDescent="0.25">
      <c r="G38"/>
      <c r="H38" t="s">
        <v>250</v>
      </c>
      <c r="I38" t="s">
        <v>251</v>
      </c>
      <c r="J38" t="s">
        <v>252</v>
      </c>
      <c r="K38" t="s">
        <v>77</v>
      </c>
      <c r="L38">
        <v>8866997</v>
      </c>
      <c r="M38">
        <v>9435</v>
      </c>
      <c r="N38">
        <v>4413</v>
      </c>
      <c r="O38">
        <v>2647.8</v>
      </c>
      <c r="P38">
        <v>882.6</v>
      </c>
      <c r="Q38" s="66">
        <v>42795</v>
      </c>
      <c r="R38" s="66">
        <v>43524</v>
      </c>
    </row>
    <row r="39" spans="1:18" x14ac:dyDescent="0.25">
      <c r="G39"/>
      <c r="H39" t="s">
        <v>253</v>
      </c>
      <c r="I39" t="s">
        <v>192</v>
      </c>
      <c r="J39" t="s">
        <v>254</v>
      </c>
      <c r="K39" t="s">
        <v>77</v>
      </c>
      <c r="L39">
        <v>8217082</v>
      </c>
      <c r="M39">
        <v>7129</v>
      </c>
      <c r="N39">
        <v>7129</v>
      </c>
      <c r="O39">
        <v>2673.38</v>
      </c>
      <c r="P39">
        <v>891.12</v>
      </c>
      <c r="Q39" s="66">
        <v>42887</v>
      </c>
      <c r="R39" s="66">
        <v>43252</v>
      </c>
    </row>
    <row r="40" spans="1:18" x14ac:dyDescent="0.25">
      <c r="G40"/>
      <c r="H40" t="s">
        <v>258</v>
      </c>
      <c r="I40" t="s">
        <v>259</v>
      </c>
      <c r="J40" t="s">
        <v>260</v>
      </c>
      <c r="K40" t="s">
        <v>77</v>
      </c>
      <c r="L40">
        <v>8868072</v>
      </c>
      <c r="M40">
        <v>4731</v>
      </c>
      <c r="N40">
        <v>4731</v>
      </c>
      <c r="O40">
        <v>2838.6</v>
      </c>
      <c r="P40">
        <v>946.2</v>
      </c>
      <c r="Q40" s="66">
        <v>42856</v>
      </c>
      <c r="R40" s="66">
        <v>43800</v>
      </c>
    </row>
    <row r="41" spans="1:18" x14ac:dyDescent="0.25">
      <c r="G41"/>
      <c r="H41" t="s">
        <v>261</v>
      </c>
      <c r="I41" t="s">
        <v>262</v>
      </c>
      <c r="J41" t="s">
        <v>263</v>
      </c>
      <c r="K41" t="s">
        <v>203</v>
      </c>
      <c r="L41">
        <v>7928547</v>
      </c>
      <c r="M41">
        <v>38515.300000000003</v>
      </c>
      <c r="N41">
        <v>38515.300000000003</v>
      </c>
      <c r="O41">
        <v>23109.18</v>
      </c>
      <c r="P41">
        <v>7703.06</v>
      </c>
      <c r="Q41" s="66">
        <v>42982</v>
      </c>
      <c r="R41" s="66">
        <v>43646</v>
      </c>
    </row>
    <row r="42" spans="1:18" x14ac:dyDescent="0.25">
      <c r="G42"/>
      <c r="H42" t="s">
        <v>264</v>
      </c>
      <c r="I42" t="s">
        <v>265</v>
      </c>
      <c r="J42" t="s">
        <v>266</v>
      </c>
      <c r="K42" t="s">
        <v>77</v>
      </c>
      <c r="L42">
        <v>7748855</v>
      </c>
      <c r="M42">
        <v>2983</v>
      </c>
      <c r="N42">
        <v>2983</v>
      </c>
      <c r="O42">
        <v>1789.8</v>
      </c>
      <c r="P42">
        <v>596.6</v>
      </c>
      <c r="Q42" s="66">
        <v>42887</v>
      </c>
      <c r="R42" s="66">
        <v>43252</v>
      </c>
    </row>
    <row r="43" spans="1:18" x14ac:dyDescent="0.25">
      <c r="G43"/>
      <c r="H43" t="s">
        <v>267</v>
      </c>
      <c r="I43" t="s">
        <v>268</v>
      </c>
      <c r="J43" t="s">
        <v>269</v>
      </c>
      <c r="K43" t="s">
        <v>77</v>
      </c>
      <c r="L43">
        <v>8839134</v>
      </c>
      <c r="M43">
        <v>3423</v>
      </c>
      <c r="N43">
        <v>3423</v>
      </c>
      <c r="O43">
        <v>2053.8000000000002</v>
      </c>
      <c r="P43">
        <v>684.6</v>
      </c>
      <c r="Q43" s="66">
        <v>42887</v>
      </c>
      <c r="R43" s="66">
        <v>43252</v>
      </c>
    </row>
    <row r="44" spans="1:18" x14ac:dyDescent="0.25">
      <c r="G44"/>
      <c r="H44" t="s">
        <v>270</v>
      </c>
      <c r="I44" t="s">
        <v>265</v>
      </c>
      <c r="J44" t="s">
        <v>271</v>
      </c>
      <c r="K44" t="s">
        <v>77</v>
      </c>
      <c r="L44">
        <v>7748855</v>
      </c>
      <c r="M44">
        <v>4291</v>
      </c>
      <c r="N44">
        <v>4291</v>
      </c>
      <c r="O44">
        <v>2574.6</v>
      </c>
      <c r="P44">
        <v>858.2</v>
      </c>
      <c r="Q44" s="66">
        <v>42887</v>
      </c>
      <c r="R44" s="66">
        <v>43252</v>
      </c>
    </row>
    <row r="45" spans="1:18" x14ac:dyDescent="0.25">
      <c r="G45"/>
      <c r="H45" t="s">
        <v>272</v>
      </c>
      <c r="I45" t="s">
        <v>273</v>
      </c>
      <c r="J45" t="s">
        <v>274</v>
      </c>
      <c r="K45" t="s">
        <v>65</v>
      </c>
      <c r="L45">
        <v>7309571</v>
      </c>
      <c r="M45">
        <v>136085</v>
      </c>
      <c r="N45">
        <v>99925</v>
      </c>
      <c r="O45">
        <v>37471.879999999997</v>
      </c>
      <c r="P45">
        <v>12490.62</v>
      </c>
      <c r="Q45" s="66">
        <v>42705</v>
      </c>
      <c r="R45" s="66">
        <v>43343</v>
      </c>
    </row>
    <row r="46" spans="1:18" x14ac:dyDescent="0.25">
      <c r="G46"/>
      <c r="H46" t="s">
        <v>278</v>
      </c>
      <c r="I46" t="s">
        <v>279</v>
      </c>
      <c r="J46" t="s">
        <v>280</v>
      </c>
      <c r="K46" t="s">
        <v>65</v>
      </c>
      <c r="L46">
        <v>7302307</v>
      </c>
      <c r="M46">
        <v>55410</v>
      </c>
      <c r="N46">
        <v>25260</v>
      </c>
      <c r="O46">
        <v>9472.5</v>
      </c>
      <c r="P46">
        <v>3157.5</v>
      </c>
      <c r="Q46" s="66">
        <v>42870</v>
      </c>
      <c r="R46" s="66">
        <v>43311</v>
      </c>
    </row>
    <row r="47" spans="1:18" x14ac:dyDescent="0.25">
      <c r="G47"/>
      <c r="H47" t="s">
        <v>281</v>
      </c>
      <c r="I47" t="s">
        <v>2493</v>
      </c>
      <c r="J47" t="s">
        <v>282</v>
      </c>
      <c r="K47" t="s">
        <v>71</v>
      </c>
      <c r="L47">
        <v>7067984</v>
      </c>
      <c r="M47">
        <v>24883</v>
      </c>
      <c r="N47">
        <v>24883</v>
      </c>
      <c r="O47">
        <v>9331.1299999999992</v>
      </c>
      <c r="P47">
        <v>3110.37</v>
      </c>
      <c r="Q47" s="66">
        <v>42412</v>
      </c>
      <c r="R47" s="66">
        <v>43141</v>
      </c>
    </row>
    <row r="48" spans="1:18" x14ac:dyDescent="0.25">
      <c r="G48"/>
      <c r="H48" t="s">
        <v>283</v>
      </c>
      <c r="I48" t="s">
        <v>2488</v>
      </c>
      <c r="J48" t="s">
        <v>284</v>
      </c>
      <c r="K48" t="s">
        <v>71</v>
      </c>
      <c r="L48">
        <v>7065633</v>
      </c>
      <c r="M48">
        <v>40947.5</v>
      </c>
      <c r="N48">
        <v>40822.5</v>
      </c>
      <c r="O48">
        <v>9185.06</v>
      </c>
      <c r="P48">
        <v>3061.69</v>
      </c>
      <c r="Q48" s="66">
        <v>42826</v>
      </c>
      <c r="R48" s="66">
        <v>43008</v>
      </c>
    </row>
    <row r="49" spans="7:18" x14ac:dyDescent="0.25">
      <c r="G49"/>
      <c r="H49" t="s">
        <v>285</v>
      </c>
      <c r="I49" t="s">
        <v>2493</v>
      </c>
      <c r="J49" t="s">
        <v>286</v>
      </c>
      <c r="K49" t="s">
        <v>71</v>
      </c>
      <c r="L49">
        <v>7067984</v>
      </c>
      <c r="M49">
        <v>82588</v>
      </c>
      <c r="N49">
        <v>79307.570000000007</v>
      </c>
      <c r="O49">
        <v>29740.33</v>
      </c>
      <c r="P49">
        <v>9913.4500000000007</v>
      </c>
      <c r="Q49" s="66">
        <v>42716</v>
      </c>
      <c r="R49" s="66">
        <v>43444</v>
      </c>
    </row>
    <row r="50" spans="7:18" x14ac:dyDescent="0.25">
      <c r="G50"/>
      <c r="H50" t="s">
        <v>287</v>
      </c>
      <c r="I50" t="s">
        <v>288</v>
      </c>
      <c r="J50" t="s">
        <v>289</v>
      </c>
      <c r="K50" t="s">
        <v>65</v>
      </c>
      <c r="L50">
        <v>7090743</v>
      </c>
      <c r="M50">
        <v>22350</v>
      </c>
      <c r="N50">
        <v>22350</v>
      </c>
      <c r="O50">
        <v>13410</v>
      </c>
      <c r="P50">
        <v>4470</v>
      </c>
      <c r="Q50" s="66">
        <v>42917</v>
      </c>
      <c r="R50" s="66">
        <v>43465</v>
      </c>
    </row>
    <row r="51" spans="7:18" x14ac:dyDescent="0.25">
      <c r="G51"/>
      <c r="H51" t="s">
        <v>298</v>
      </c>
      <c r="I51" t="s">
        <v>299</v>
      </c>
      <c r="J51" t="s">
        <v>300</v>
      </c>
      <c r="K51" t="s">
        <v>65</v>
      </c>
      <c r="L51">
        <v>8899824</v>
      </c>
      <c r="M51">
        <v>141550</v>
      </c>
      <c r="N51">
        <v>86550</v>
      </c>
      <c r="O51">
        <v>32456.25</v>
      </c>
      <c r="P51">
        <v>10818.75</v>
      </c>
      <c r="Q51" s="66">
        <v>42840</v>
      </c>
      <c r="R51" s="66">
        <v>43738</v>
      </c>
    </row>
    <row r="52" spans="7:18" x14ac:dyDescent="0.25">
      <c r="G52"/>
      <c r="H52" t="s">
        <v>310</v>
      </c>
      <c r="I52" t="s">
        <v>311</v>
      </c>
      <c r="J52" t="s">
        <v>312</v>
      </c>
      <c r="K52" t="s">
        <v>77</v>
      </c>
      <c r="L52">
        <v>8980132</v>
      </c>
      <c r="M52">
        <v>5855</v>
      </c>
      <c r="N52">
        <v>5855</v>
      </c>
      <c r="O52">
        <v>3513</v>
      </c>
      <c r="P52">
        <v>1171</v>
      </c>
      <c r="Q52" s="66">
        <v>42948</v>
      </c>
      <c r="R52" s="66">
        <v>43738</v>
      </c>
    </row>
    <row r="53" spans="7:18" x14ac:dyDescent="0.25">
      <c r="G53"/>
      <c r="H53" t="s">
        <v>313</v>
      </c>
      <c r="I53" t="s">
        <v>314</v>
      </c>
      <c r="J53" t="s">
        <v>315</v>
      </c>
      <c r="K53" t="s">
        <v>316</v>
      </c>
      <c r="L53">
        <v>7199476</v>
      </c>
      <c r="M53">
        <v>41466.14</v>
      </c>
      <c r="N53">
        <v>36841.14</v>
      </c>
      <c r="O53">
        <v>13815.43</v>
      </c>
      <c r="P53">
        <v>4605.1400000000003</v>
      </c>
      <c r="Q53" s="66">
        <v>42916</v>
      </c>
      <c r="R53" s="66">
        <v>43190</v>
      </c>
    </row>
    <row r="54" spans="7:18" x14ac:dyDescent="0.25">
      <c r="G54"/>
      <c r="H54" t="s">
        <v>317</v>
      </c>
      <c r="I54" t="s">
        <v>318</v>
      </c>
      <c r="J54" t="s">
        <v>319</v>
      </c>
      <c r="K54" t="s">
        <v>77</v>
      </c>
      <c r="L54">
        <v>7722935</v>
      </c>
      <c r="M54">
        <v>8306</v>
      </c>
      <c r="N54">
        <v>3806</v>
      </c>
      <c r="O54">
        <v>2283.6</v>
      </c>
      <c r="P54">
        <v>761.2</v>
      </c>
      <c r="Q54" s="66">
        <v>42856</v>
      </c>
      <c r="R54" s="66">
        <v>43221</v>
      </c>
    </row>
    <row r="55" spans="7:18" x14ac:dyDescent="0.25">
      <c r="G55"/>
      <c r="H55" t="s">
        <v>331</v>
      </c>
      <c r="I55" t="s">
        <v>2488</v>
      </c>
      <c r="J55" t="s">
        <v>332</v>
      </c>
      <c r="K55" t="s">
        <v>71</v>
      </c>
      <c r="L55">
        <v>7065633</v>
      </c>
      <c r="M55">
        <v>70187.600000000006</v>
      </c>
      <c r="N55">
        <v>70187.600000000006</v>
      </c>
      <c r="O55">
        <v>15792.21</v>
      </c>
      <c r="P55">
        <v>5264.07</v>
      </c>
      <c r="Q55" s="66">
        <v>42962</v>
      </c>
      <c r="R55" s="66">
        <v>43220</v>
      </c>
    </row>
    <row r="56" spans="7:18" x14ac:dyDescent="0.25">
      <c r="G56"/>
      <c r="H56" t="s">
        <v>333</v>
      </c>
      <c r="I56" t="s">
        <v>334</v>
      </c>
      <c r="J56" t="s">
        <v>335</v>
      </c>
      <c r="K56" t="s">
        <v>65</v>
      </c>
      <c r="L56">
        <v>8730993</v>
      </c>
      <c r="M56">
        <v>59620</v>
      </c>
      <c r="N56">
        <v>59620</v>
      </c>
      <c r="O56">
        <v>22357.5</v>
      </c>
      <c r="P56">
        <v>7452.5</v>
      </c>
      <c r="Q56" s="66">
        <v>42979</v>
      </c>
      <c r="R56" s="66">
        <v>43465</v>
      </c>
    </row>
    <row r="57" spans="7:18" x14ac:dyDescent="0.25">
      <c r="G57"/>
      <c r="H57" t="s">
        <v>336</v>
      </c>
      <c r="I57" t="s">
        <v>337</v>
      </c>
      <c r="J57" t="s">
        <v>338</v>
      </c>
      <c r="K57" t="s">
        <v>65</v>
      </c>
      <c r="L57">
        <v>8617353</v>
      </c>
      <c r="M57">
        <v>34167.5</v>
      </c>
      <c r="N57">
        <v>34167.5</v>
      </c>
      <c r="O57">
        <v>12812.81</v>
      </c>
      <c r="P57">
        <v>4270.9399999999996</v>
      </c>
      <c r="Q57" s="66">
        <v>43315</v>
      </c>
      <c r="R57" s="66">
        <v>43465</v>
      </c>
    </row>
    <row r="58" spans="7:18" x14ac:dyDescent="0.25">
      <c r="G58"/>
      <c r="H58" t="s">
        <v>342</v>
      </c>
      <c r="I58" t="s">
        <v>265</v>
      </c>
      <c r="J58" t="s">
        <v>343</v>
      </c>
      <c r="K58" t="s">
        <v>77</v>
      </c>
      <c r="L58">
        <v>7748855</v>
      </c>
      <c r="M58">
        <v>49548.800000000003</v>
      </c>
      <c r="N58">
        <v>10657.44</v>
      </c>
      <c r="O58">
        <v>6394.46</v>
      </c>
      <c r="P58">
        <v>2131.4899999999998</v>
      </c>
      <c r="Q58" s="66">
        <v>42979</v>
      </c>
      <c r="R58" s="66">
        <v>43344</v>
      </c>
    </row>
    <row r="59" spans="7:18" x14ac:dyDescent="0.25">
      <c r="G59"/>
      <c r="H59" t="s">
        <v>344</v>
      </c>
      <c r="I59" t="s">
        <v>345</v>
      </c>
      <c r="J59" t="s">
        <v>346</v>
      </c>
      <c r="K59" t="s">
        <v>65</v>
      </c>
      <c r="L59">
        <v>7774663</v>
      </c>
      <c r="M59">
        <v>79853.25</v>
      </c>
      <c r="N59">
        <v>31720</v>
      </c>
      <c r="O59">
        <v>11895</v>
      </c>
      <c r="P59">
        <v>3965</v>
      </c>
      <c r="Q59" s="66">
        <v>42736</v>
      </c>
      <c r="R59" s="66">
        <v>43465</v>
      </c>
    </row>
    <row r="60" spans="7:18" x14ac:dyDescent="0.25">
      <c r="G60"/>
      <c r="H60" t="s">
        <v>349</v>
      </c>
      <c r="I60" t="s">
        <v>350</v>
      </c>
      <c r="J60" t="s">
        <v>351</v>
      </c>
      <c r="K60" t="s">
        <v>316</v>
      </c>
      <c r="L60">
        <v>7080354</v>
      </c>
      <c r="M60">
        <v>45746</v>
      </c>
      <c r="N60">
        <v>40696</v>
      </c>
      <c r="O60">
        <v>15261</v>
      </c>
      <c r="P60">
        <v>5087</v>
      </c>
      <c r="Q60" s="66">
        <v>42743</v>
      </c>
      <c r="R60" s="66">
        <v>43465</v>
      </c>
    </row>
    <row r="61" spans="7:18" x14ac:dyDescent="0.25">
      <c r="G61"/>
      <c r="H61" t="s">
        <v>357</v>
      </c>
      <c r="I61" t="s">
        <v>2494</v>
      </c>
      <c r="J61" t="s">
        <v>358</v>
      </c>
      <c r="K61" t="s">
        <v>65</v>
      </c>
      <c r="L61">
        <v>7315602</v>
      </c>
      <c r="M61">
        <v>149077.41</v>
      </c>
      <c r="N61">
        <v>120495.4</v>
      </c>
      <c r="O61">
        <v>72297.240000000005</v>
      </c>
      <c r="P61">
        <v>24099.08</v>
      </c>
      <c r="Q61" s="66">
        <v>43248</v>
      </c>
      <c r="R61" s="66">
        <v>43830</v>
      </c>
    </row>
    <row r="62" spans="7:18" x14ac:dyDescent="0.25">
      <c r="G62"/>
      <c r="H62" t="s">
        <v>362</v>
      </c>
      <c r="I62" t="s">
        <v>360</v>
      </c>
      <c r="J62" t="s">
        <v>361</v>
      </c>
      <c r="K62" t="s">
        <v>65</v>
      </c>
      <c r="L62">
        <v>7090124</v>
      </c>
      <c r="M62">
        <v>147827.41</v>
      </c>
      <c r="N62">
        <v>106127.4</v>
      </c>
      <c r="O62">
        <v>63676.44</v>
      </c>
      <c r="P62">
        <v>21225.48</v>
      </c>
      <c r="Q62" s="66">
        <v>43252</v>
      </c>
      <c r="R62" s="66">
        <v>43830</v>
      </c>
    </row>
    <row r="63" spans="7:18" x14ac:dyDescent="0.25">
      <c r="G63"/>
      <c r="H63" t="s">
        <v>363</v>
      </c>
      <c r="I63" t="s">
        <v>2493</v>
      </c>
      <c r="J63" t="s">
        <v>364</v>
      </c>
      <c r="K63" t="s">
        <v>71</v>
      </c>
      <c r="L63">
        <v>7067984</v>
      </c>
      <c r="M63">
        <v>66770.259999999995</v>
      </c>
      <c r="N63">
        <v>66770.259999999995</v>
      </c>
      <c r="O63">
        <v>25038.85</v>
      </c>
      <c r="P63">
        <v>8346.2800000000007</v>
      </c>
      <c r="Q63" s="66">
        <v>42887</v>
      </c>
      <c r="R63" s="66">
        <v>43585</v>
      </c>
    </row>
    <row r="64" spans="7:18" x14ac:dyDescent="0.25">
      <c r="G64"/>
      <c r="H64" t="s">
        <v>365</v>
      </c>
      <c r="I64" t="s">
        <v>2495</v>
      </c>
      <c r="J64" t="s">
        <v>366</v>
      </c>
      <c r="K64" t="s">
        <v>203</v>
      </c>
      <c r="L64">
        <v>9355085</v>
      </c>
      <c r="M64">
        <v>80753.350000000006</v>
      </c>
      <c r="N64">
        <v>80753.350000000006</v>
      </c>
      <c r="O64">
        <v>42395.51</v>
      </c>
      <c r="P64">
        <v>14131.84</v>
      </c>
      <c r="Q64" s="66">
        <v>42968</v>
      </c>
      <c r="R64" s="66">
        <v>43333</v>
      </c>
    </row>
    <row r="65" spans="7:18" x14ac:dyDescent="0.25">
      <c r="G65"/>
      <c r="H65" t="s">
        <v>369</v>
      </c>
      <c r="I65" t="s">
        <v>94</v>
      </c>
      <c r="J65" t="s">
        <v>370</v>
      </c>
      <c r="K65" t="s">
        <v>65</v>
      </c>
      <c r="L65">
        <v>7941165</v>
      </c>
      <c r="M65">
        <v>96795</v>
      </c>
      <c r="N65">
        <v>84245</v>
      </c>
      <c r="O65">
        <v>31591.88</v>
      </c>
      <c r="P65">
        <v>10530.62</v>
      </c>
      <c r="Q65" s="66">
        <v>43340</v>
      </c>
      <c r="R65" s="66">
        <v>43784</v>
      </c>
    </row>
    <row r="66" spans="7:18" x14ac:dyDescent="0.25">
      <c r="G66"/>
      <c r="H66" t="s">
        <v>371</v>
      </c>
      <c r="I66" t="s">
        <v>372</v>
      </c>
      <c r="J66" t="s">
        <v>373</v>
      </c>
      <c r="K66" t="s">
        <v>65</v>
      </c>
      <c r="L66">
        <v>7280476</v>
      </c>
      <c r="M66">
        <v>121960</v>
      </c>
      <c r="N66">
        <v>27675</v>
      </c>
      <c r="O66">
        <v>10378.129999999999</v>
      </c>
      <c r="P66">
        <v>3459.37</v>
      </c>
      <c r="Q66" s="66">
        <v>42979</v>
      </c>
      <c r="R66" s="66">
        <v>43220</v>
      </c>
    </row>
    <row r="67" spans="7:18" x14ac:dyDescent="0.25">
      <c r="G67"/>
      <c r="H67" t="s">
        <v>374</v>
      </c>
      <c r="I67" t="s">
        <v>375</v>
      </c>
      <c r="J67" t="s">
        <v>376</v>
      </c>
      <c r="K67" t="s">
        <v>65</v>
      </c>
      <c r="L67">
        <v>7074953</v>
      </c>
      <c r="M67">
        <v>142860</v>
      </c>
      <c r="N67">
        <v>142860</v>
      </c>
      <c r="O67">
        <v>53572.5</v>
      </c>
      <c r="P67">
        <v>17857.5</v>
      </c>
      <c r="Q67" s="66">
        <v>42901</v>
      </c>
      <c r="R67" s="66">
        <v>44014</v>
      </c>
    </row>
    <row r="68" spans="7:18" x14ac:dyDescent="0.25">
      <c r="G68"/>
      <c r="H68" t="s">
        <v>390</v>
      </c>
      <c r="I68" t="s">
        <v>391</v>
      </c>
      <c r="J68" t="s">
        <v>392</v>
      </c>
      <c r="K68" t="s">
        <v>77</v>
      </c>
      <c r="L68">
        <v>7451854</v>
      </c>
      <c r="M68">
        <v>18329</v>
      </c>
      <c r="N68">
        <v>8059</v>
      </c>
      <c r="O68">
        <v>4835.3999999999996</v>
      </c>
      <c r="P68">
        <v>1611.8</v>
      </c>
      <c r="Q68" s="66">
        <v>43009</v>
      </c>
      <c r="R68" s="66">
        <v>43374</v>
      </c>
    </row>
    <row r="69" spans="7:18" x14ac:dyDescent="0.25">
      <c r="G69"/>
      <c r="H69" t="s">
        <v>393</v>
      </c>
      <c r="I69" t="s">
        <v>155</v>
      </c>
      <c r="J69" t="s">
        <v>394</v>
      </c>
      <c r="K69" t="s">
        <v>71</v>
      </c>
      <c r="L69">
        <v>7168362</v>
      </c>
      <c r="M69">
        <v>10100</v>
      </c>
      <c r="N69">
        <v>10100</v>
      </c>
      <c r="O69">
        <v>6060</v>
      </c>
      <c r="P69">
        <v>2020</v>
      </c>
      <c r="Q69" s="66">
        <v>43004</v>
      </c>
      <c r="R69" s="66">
        <v>43343</v>
      </c>
    </row>
    <row r="70" spans="7:18" x14ac:dyDescent="0.25">
      <c r="G70"/>
      <c r="H70" t="s">
        <v>395</v>
      </c>
      <c r="I70" t="s">
        <v>396</v>
      </c>
      <c r="J70" t="s">
        <v>397</v>
      </c>
      <c r="K70" t="s">
        <v>203</v>
      </c>
      <c r="L70">
        <v>7504692</v>
      </c>
      <c r="M70">
        <v>10207.5</v>
      </c>
      <c r="N70">
        <v>9308.9</v>
      </c>
      <c r="O70">
        <v>5147.05</v>
      </c>
      <c r="P70">
        <v>1715.68</v>
      </c>
      <c r="Q70" s="66">
        <v>43070</v>
      </c>
      <c r="R70" s="66">
        <v>43337</v>
      </c>
    </row>
    <row r="71" spans="7:18" x14ac:dyDescent="0.25">
      <c r="G71"/>
      <c r="H71" t="s">
        <v>398</v>
      </c>
      <c r="I71" t="s">
        <v>399</v>
      </c>
      <c r="J71" t="s">
        <v>400</v>
      </c>
      <c r="K71" t="s">
        <v>65</v>
      </c>
      <c r="L71">
        <v>8182153</v>
      </c>
      <c r="M71">
        <v>134248.89000000001</v>
      </c>
      <c r="N71">
        <v>39048</v>
      </c>
      <c r="O71">
        <v>14643</v>
      </c>
      <c r="P71">
        <v>4881</v>
      </c>
      <c r="Q71" s="66">
        <v>42736</v>
      </c>
      <c r="R71" s="66">
        <v>43465</v>
      </c>
    </row>
    <row r="72" spans="7:18" x14ac:dyDescent="0.25">
      <c r="G72"/>
      <c r="H72" t="s">
        <v>401</v>
      </c>
      <c r="I72" t="s">
        <v>2496</v>
      </c>
      <c r="J72" t="s">
        <v>402</v>
      </c>
      <c r="K72" t="s">
        <v>65</v>
      </c>
      <c r="L72">
        <v>7215075</v>
      </c>
      <c r="M72">
        <v>13825</v>
      </c>
      <c r="N72">
        <v>13095</v>
      </c>
      <c r="O72">
        <v>7857</v>
      </c>
      <c r="P72">
        <v>2619</v>
      </c>
      <c r="Q72" s="66">
        <v>43151</v>
      </c>
      <c r="R72" s="66">
        <v>43677</v>
      </c>
    </row>
    <row r="73" spans="7:18" x14ac:dyDescent="0.25">
      <c r="G73"/>
      <c r="H73" t="s">
        <v>405</v>
      </c>
      <c r="I73" t="s">
        <v>406</v>
      </c>
      <c r="J73" t="s">
        <v>407</v>
      </c>
      <c r="K73" t="s">
        <v>77</v>
      </c>
      <c r="L73">
        <v>7277911</v>
      </c>
      <c r="M73">
        <v>9107</v>
      </c>
      <c r="N73">
        <v>7551</v>
      </c>
      <c r="O73">
        <v>4530.6000000000004</v>
      </c>
      <c r="P73">
        <v>1510.2</v>
      </c>
      <c r="Q73" s="66">
        <v>43009</v>
      </c>
      <c r="R73" s="66">
        <v>43738</v>
      </c>
    </row>
    <row r="74" spans="7:18" x14ac:dyDescent="0.25">
      <c r="G74"/>
      <c r="H74" t="s">
        <v>408</v>
      </c>
      <c r="I74" t="s">
        <v>192</v>
      </c>
      <c r="J74" t="s">
        <v>409</v>
      </c>
      <c r="K74" t="s">
        <v>77</v>
      </c>
      <c r="L74">
        <v>8217082</v>
      </c>
      <c r="M74">
        <v>13980</v>
      </c>
      <c r="N74">
        <v>5270</v>
      </c>
      <c r="O74">
        <v>3162</v>
      </c>
      <c r="P74">
        <v>1054</v>
      </c>
      <c r="Q74" s="66">
        <v>43009</v>
      </c>
      <c r="R74" s="66">
        <v>43221</v>
      </c>
    </row>
    <row r="75" spans="7:18" x14ac:dyDescent="0.25">
      <c r="G75"/>
      <c r="H75" t="s">
        <v>410</v>
      </c>
      <c r="I75" t="s">
        <v>411</v>
      </c>
      <c r="J75" t="s">
        <v>412</v>
      </c>
      <c r="K75" t="s">
        <v>65</v>
      </c>
      <c r="L75">
        <v>8999303</v>
      </c>
      <c r="M75">
        <v>1753935</v>
      </c>
      <c r="N75">
        <v>1218759</v>
      </c>
      <c r="O75">
        <v>457034.63</v>
      </c>
      <c r="P75">
        <v>152344.87</v>
      </c>
      <c r="Q75" s="66">
        <v>42901</v>
      </c>
      <c r="R75" s="66">
        <v>43465</v>
      </c>
    </row>
    <row r="76" spans="7:18" x14ac:dyDescent="0.25">
      <c r="G76"/>
      <c r="H76" t="s">
        <v>416</v>
      </c>
      <c r="I76" t="s">
        <v>417</v>
      </c>
      <c r="J76" t="s">
        <v>418</v>
      </c>
      <c r="K76" t="s">
        <v>65</v>
      </c>
      <c r="L76">
        <v>7304434</v>
      </c>
      <c r="M76">
        <v>3928</v>
      </c>
      <c r="N76">
        <v>3928</v>
      </c>
      <c r="O76">
        <v>1473</v>
      </c>
      <c r="P76">
        <v>491</v>
      </c>
      <c r="Q76" s="66">
        <v>43040</v>
      </c>
      <c r="R76" s="66">
        <v>43585</v>
      </c>
    </row>
    <row r="77" spans="7:18" x14ac:dyDescent="0.25">
      <c r="G77"/>
      <c r="H77" t="s">
        <v>419</v>
      </c>
      <c r="I77" t="s">
        <v>420</v>
      </c>
      <c r="J77" t="s">
        <v>421</v>
      </c>
      <c r="K77" t="s">
        <v>65</v>
      </c>
      <c r="L77">
        <v>7280155</v>
      </c>
      <c r="M77">
        <v>11535</v>
      </c>
      <c r="N77">
        <v>3535</v>
      </c>
      <c r="O77">
        <v>2121</v>
      </c>
      <c r="P77">
        <v>707</v>
      </c>
      <c r="Q77" s="66">
        <v>43070</v>
      </c>
      <c r="R77" s="66">
        <v>43615</v>
      </c>
    </row>
    <row r="78" spans="7:18" x14ac:dyDescent="0.25">
      <c r="G78"/>
      <c r="H78" t="s">
        <v>422</v>
      </c>
      <c r="I78" t="s">
        <v>423</v>
      </c>
      <c r="J78" t="s">
        <v>424</v>
      </c>
      <c r="K78" t="s">
        <v>77</v>
      </c>
      <c r="L78">
        <v>7577311</v>
      </c>
      <c r="M78">
        <v>13580</v>
      </c>
      <c r="N78">
        <v>2980</v>
      </c>
      <c r="O78">
        <v>1788</v>
      </c>
      <c r="P78">
        <v>596</v>
      </c>
      <c r="Q78" s="66">
        <v>43040</v>
      </c>
      <c r="R78" s="66">
        <v>43435</v>
      </c>
    </row>
    <row r="79" spans="7:18" x14ac:dyDescent="0.25">
      <c r="G79"/>
      <c r="H79" t="s">
        <v>425</v>
      </c>
      <c r="I79" t="s">
        <v>2493</v>
      </c>
      <c r="J79" t="s">
        <v>426</v>
      </c>
      <c r="K79" t="s">
        <v>71</v>
      </c>
      <c r="L79">
        <v>7067984</v>
      </c>
      <c r="M79">
        <v>68122.259999999995</v>
      </c>
      <c r="N79">
        <v>68122.259999999995</v>
      </c>
      <c r="O79">
        <v>25545.85</v>
      </c>
      <c r="P79">
        <v>8515.2800000000007</v>
      </c>
      <c r="Q79" s="66">
        <v>42947</v>
      </c>
      <c r="R79" s="66">
        <v>43465</v>
      </c>
    </row>
    <row r="80" spans="7:18" x14ac:dyDescent="0.25">
      <c r="G80"/>
      <c r="H80" t="s">
        <v>430</v>
      </c>
      <c r="I80" t="s">
        <v>431</v>
      </c>
      <c r="J80" t="s">
        <v>432</v>
      </c>
      <c r="K80" t="s">
        <v>65</v>
      </c>
      <c r="L80">
        <v>8217607</v>
      </c>
      <c r="M80">
        <v>36890</v>
      </c>
      <c r="N80">
        <v>36890</v>
      </c>
      <c r="O80">
        <v>13833.75</v>
      </c>
      <c r="P80">
        <v>4611.25</v>
      </c>
      <c r="Q80" s="66">
        <v>43070</v>
      </c>
      <c r="R80" s="66">
        <v>43616</v>
      </c>
    </row>
    <row r="81" spans="7:18" x14ac:dyDescent="0.25">
      <c r="G81"/>
      <c r="H81" t="s">
        <v>433</v>
      </c>
      <c r="I81" t="s">
        <v>434</v>
      </c>
      <c r="J81" t="s">
        <v>435</v>
      </c>
      <c r="K81" t="s">
        <v>65</v>
      </c>
      <c r="L81">
        <v>7325577</v>
      </c>
      <c r="M81">
        <v>31900</v>
      </c>
      <c r="N81">
        <v>31900</v>
      </c>
      <c r="O81">
        <v>11962.5</v>
      </c>
      <c r="P81">
        <v>3987.5</v>
      </c>
      <c r="Q81" s="66">
        <v>43282</v>
      </c>
      <c r="R81" s="66">
        <v>43982</v>
      </c>
    </row>
    <row r="82" spans="7:18" x14ac:dyDescent="0.25">
      <c r="G82"/>
      <c r="H82" t="s">
        <v>439</v>
      </c>
      <c r="I82" t="s">
        <v>440</v>
      </c>
      <c r="J82" t="s">
        <v>441</v>
      </c>
      <c r="K82" t="s">
        <v>77</v>
      </c>
      <c r="L82">
        <v>8879603</v>
      </c>
      <c r="M82">
        <v>12072.14</v>
      </c>
      <c r="N82">
        <v>7000</v>
      </c>
      <c r="O82">
        <v>4200</v>
      </c>
      <c r="P82">
        <v>1400</v>
      </c>
      <c r="Q82" s="66">
        <v>43140</v>
      </c>
      <c r="R82" s="66">
        <v>43190</v>
      </c>
    </row>
    <row r="83" spans="7:18" x14ac:dyDescent="0.25">
      <c r="G83"/>
      <c r="H83" t="s">
        <v>442</v>
      </c>
      <c r="I83" t="s">
        <v>2497</v>
      </c>
      <c r="J83" t="s">
        <v>443</v>
      </c>
      <c r="K83" t="s">
        <v>77</v>
      </c>
      <c r="L83">
        <v>9043997</v>
      </c>
      <c r="M83">
        <v>1753935</v>
      </c>
      <c r="N83">
        <v>159462.73000000001</v>
      </c>
      <c r="O83">
        <v>59798.54</v>
      </c>
      <c r="P83">
        <v>19932.830000000002</v>
      </c>
      <c r="Q83" s="66">
        <v>42005</v>
      </c>
      <c r="R83" s="66">
        <v>43830</v>
      </c>
    </row>
    <row r="84" spans="7:18" x14ac:dyDescent="0.25">
      <c r="G84"/>
      <c r="H84" t="s">
        <v>447</v>
      </c>
      <c r="I84" t="s">
        <v>2493</v>
      </c>
      <c r="J84" t="s">
        <v>448</v>
      </c>
      <c r="K84" t="s">
        <v>71</v>
      </c>
      <c r="L84">
        <v>7067984</v>
      </c>
      <c r="M84">
        <v>66764.259999999995</v>
      </c>
      <c r="N84">
        <v>66764.259999999995</v>
      </c>
      <c r="O84">
        <v>25036.6</v>
      </c>
      <c r="P84">
        <v>8345.5300000000007</v>
      </c>
      <c r="Q84" s="66">
        <v>43028</v>
      </c>
      <c r="R84" s="66">
        <v>43465</v>
      </c>
    </row>
    <row r="85" spans="7:18" x14ac:dyDescent="0.25">
      <c r="G85"/>
      <c r="H85" t="s">
        <v>452</v>
      </c>
      <c r="I85" t="s">
        <v>453</v>
      </c>
      <c r="J85" t="s">
        <v>454</v>
      </c>
      <c r="K85" t="s">
        <v>77</v>
      </c>
      <c r="L85">
        <v>9041596</v>
      </c>
      <c r="M85">
        <v>7195</v>
      </c>
      <c r="N85">
        <v>7195</v>
      </c>
      <c r="O85">
        <v>2698.13</v>
      </c>
      <c r="P85">
        <v>899.37</v>
      </c>
      <c r="Q85" s="66">
        <v>43132</v>
      </c>
      <c r="R85" s="66">
        <v>43281</v>
      </c>
    </row>
    <row r="86" spans="7:18" x14ac:dyDescent="0.25">
      <c r="G86"/>
      <c r="H86" t="s">
        <v>458</v>
      </c>
      <c r="I86" t="s">
        <v>459</v>
      </c>
      <c r="J86" t="s">
        <v>460</v>
      </c>
      <c r="K86" t="s">
        <v>77</v>
      </c>
      <c r="L86">
        <v>7540753</v>
      </c>
      <c r="M86">
        <v>30970</v>
      </c>
      <c r="N86">
        <v>30970</v>
      </c>
      <c r="O86">
        <v>11613.75</v>
      </c>
      <c r="P86">
        <v>3871.25</v>
      </c>
      <c r="Q86" s="66">
        <v>43131</v>
      </c>
      <c r="R86" s="66">
        <v>43214</v>
      </c>
    </row>
    <row r="87" spans="7:18" x14ac:dyDescent="0.25">
      <c r="G87"/>
      <c r="H87" t="s">
        <v>461</v>
      </c>
      <c r="I87" t="s">
        <v>462</v>
      </c>
      <c r="J87" t="s">
        <v>463</v>
      </c>
      <c r="K87" t="s">
        <v>65</v>
      </c>
      <c r="L87">
        <v>8186402</v>
      </c>
      <c r="M87">
        <v>41150</v>
      </c>
      <c r="N87">
        <v>38650</v>
      </c>
      <c r="O87">
        <v>14493.75</v>
      </c>
      <c r="P87">
        <v>4831.25</v>
      </c>
      <c r="Q87" s="66">
        <v>43071</v>
      </c>
      <c r="R87" s="66">
        <v>43465</v>
      </c>
    </row>
    <row r="88" spans="7:18" x14ac:dyDescent="0.25">
      <c r="G88"/>
      <c r="H88" t="s">
        <v>467</v>
      </c>
      <c r="I88" t="s">
        <v>2493</v>
      </c>
      <c r="J88" t="s">
        <v>468</v>
      </c>
      <c r="K88" t="s">
        <v>71</v>
      </c>
      <c r="L88">
        <v>7067984</v>
      </c>
      <c r="M88">
        <v>41884.26</v>
      </c>
      <c r="N88">
        <v>41884.26</v>
      </c>
      <c r="O88">
        <v>15706.6</v>
      </c>
      <c r="P88">
        <v>5235.53</v>
      </c>
      <c r="Q88" s="66">
        <v>43075</v>
      </c>
      <c r="R88" s="66">
        <v>43465</v>
      </c>
    </row>
    <row r="89" spans="7:18" x14ac:dyDescent="0.25">
      <c r="G89"/>
      <c r="H89" t="s">
        <v>475</v>
      </c>
      <c r="I89" t="s">
        <v>2498</v>
      </c>
      <c r="J89" t="s">
        <v>476</v>
      </c>
      <c r="K89" t="s">
        <v>65</v>
      </c>
      <c r="L89">
        <v>7736332</v>
      </c>
      <c r="M89">
        <v>43620</v>
      </c>
      <c r="N89">
        <v>15835.6</v>
      </c>
      <c r="O89">
        <v>9501.36</v>
      </c>
      <c r="P89">
        <v>3167.12</v>
      </c>
      <c r="Q89" s="66">
        <v>42370</v>
      </c>
      <c r="R89" s="66">
        <v>43708</v>
      </c>
    </row>
    <row r="90" spans="7:18" x14ac:dyDescent="0.25">
      <c r="G90"/>
      <c r="H90" t="s">
        <v>477</v>
      </c>
      <c r="I90" t="s">
        <v>2499</v>
      </c>
      <c r="J90" t="s">
        <v>478</v>
      </c>
      <c r="K90" t="s">
        <v>203</v>
      </c>
      <c r="L90">
        <v>7637407</v>
      </c>
      <c r="M90">
        <v>37460</v>
      </c>
      <c r="N90">
        <v>37460</v>
      </c>
      <c r="O90">
        <v>19666.5</v>
      </c>
      <c r="P90">
        <v>6555.5</v>
      </c>
      <c r="Q90" s="66">
        <v>43056</v>
      </c>
      <c r="R90" s="66">
        <v>43465</v>
      </c>
    </row>
    <row r="91" spans="7:18" x14ac:dyDescent="0.25">
      <c r="G91"/>
      <c r="H91" t="s">
        <v>479</v>
      </c>
      <c r="I91" t="s">
        <v>2500</v>
      </c>
      <c r="J91" t="s">
        <v>2501</v>
      </c>
      <c r="K91" t="s">
        <v>77</v>
      </c>
      <c r="L91">
        <v>9007707</v>
      </c>
      <c r="M91">
        <v>83412</v>
      </c>
      <c r="N91">
        <v>41640</v>
      </c>
      <c r="O91">
        <v>15615</v>
      </c>
      <c r="P91">
        <v>5205</v>
      </c>
      <c r="Q91" s="66">
        <v>42781</v>
      </c>
      <c r="R91" s="66">
        <v>43830</v>
      </c>
    </row>
    <row r="92" spans="7:18" x14ac:dyDescent="0.25">
      <c r="G92"/>
      <c r="H92" t="s">
        <v>480</v>
      </c>
      <c r="I92" t="s">
        <v>481</v>
      </c>
      <c r="J92" t="s">
        <v>482</v>
      </c>
      <c r="K92" t="s">
        <v>65</v>
      </c>
      <c r="L92">
        <v>9161876</v>
      </c>
      <c r="M92">
        <v>11157</v>
      </c>
      <c r="N92">
        <v>10300</v>
      </c>
      <c r="O92">
        <v>6180</v>
      </c>
      <c r="P92">
        <v>2060</v>
      </c>
      <c r="Q92" s="66">
        <v>43160</v>
      </c>
      <c r="R92" s="66">
        <v>43555</v>
      </c>
    </row>
    <row r="93" spans="7:18" x14ac:dyDescent="0.25">
      <c r="G93"/>
      <c r="H93" t="s">
        <v>483</v>
      </c>
      <c r="I93" t="s">
        <v>2502</v>
      </c>
      <c r="J93" t="s">
        <v>484</v>
      </c>
      <c r="K93" t="s">
        <v>61</v>
      </c>
      <c r="L93">
        <v>7086416</v>
      </c>
      <c r="M93">
        <v>26000</v>
      </c>
      <c r="N93">
        <v>26000</v>
      </c>
      <c r="O93">
        <v>9750</v>
      </c>
      <c r="P93">
        <v>3250</v>
      </c>
      <c r="Q93" s="66">
        <v>43119</v>
      </c>
      <c r="R93" s="66">
        <v>43585</v>
      </c>
    </row>
    <row r="94" spans="7:18" x14ac:dyDescent="0.25">
      <c r="G94"/>
      <c r="H94" t="s">
        <v>488</v>
      </c>
      <c r="I94" t="s">
        <v>489</v>
      </c>
      <c r="J94" t="s">
        <v>490</v>
      </c>
      <c r="K94" t="s">
        <v>61</v>
      </c>
      <c r="L94">
        <v>7508322</v>
      </c>
      <c r="M94">
        <v>63600</v>
      </c>
      <c r="N94">
        <v>63600</v>
      </c>
      <c r="O94">
        <v>23850</v>
      </c>
      <c r="P94">
        <v>7950</v>
      </c>
      <c r="Q94" s="66">
        <v>43313</v>
      </c>
      <c r="R94" s="66">
        <v>43830</v>
      </c>
    </row>
    <row r="95" spans="7:18" x14ac:dyDescent="0.25">
      <c r="G95"/>
      <c r="H95" t="s">
        <v>491</v>
      </c>
      <c r="I95" t="s">
        <v>492</v>
      </c>
      <c r="J95" t="s">
        <v>493</v>
      </c>
      <c r="K95" t="s">
        <v>65</v>
      </c>
      <c r="L95">
        <v>7079335</v>
      </c>
      <c r="M95">
        <v>37350</v>
      </c>
      <c r="N95">
        <v>33850</v>
      </c>
      <c r="O95">
        <v>12693.75</v>
      </c>
      <c r="P95">
        <v>4231.25</v>
      </c>
      <c r="Q95" s="66">
        <v>42948</v>
      </c>
      <c r="R95" s="66">
        <v>43830</v>
      </c>
    </row>
    <row r="96" spans="7:18" x14ac:dyDescent="0.25">
      <c r="G96"/>
      <c r="H96" t="s">
        <v>497</v>
      </c>
      <c r="I96" t="s">
        <v>498</v>
      </c>
      <c r="J96" t="s">
        <v>499</v>
      </c>
      <c r="K96" t="s">
        <v>65</v>
      </c>
      <c r="L96">
        <v>7239383</v>
      </c>
      <c r="M96">
        <v>59720</v>
      </c>
      <c r="N96">
        <v>48520</v>
      </c>
      <c r="O96">
        <v>18195</v>
      </c>
      <c r="P96">
        <v>6065</v>
      </c>
      <c r="Q96" s="66">
        <v>43374</v>
      </c>
      <c r="R96" s="66">
        <v>43830</v>
      </c>
    </row>
    <row r="97" spans="7:18" x14ac:dyDescent="0.25">
      <c r="G97"/>
      <c r="H97" t="s">
        <v>501</v>
      </c>
      <c r="I97" t="s">
        <v>502</v>
      </c>
      <c r="J97" t="s">
        <v>503</v>
      </c>
      <c r="K97" t="s">
        <v>65</v>
      </c>
      <c r="L97">
        <v>7312952</v>
      </c>
      <c r="M97">
        <v>63886.8</v>
      </c>
      <c r="N97">
        <v>26981.8</v>
      </c>
      <c r="O97">
        <v>10118.18</v>
      </c>
      <c r="P97">
        <v>3372.72</v>
      </c>
      <c r="Q97" s="66">
        <v>42917</v>
      </c>
      <c r="R97" s="66">
        <v>43630</v>
      </c>
    </row>
    <row r="98" spans="7:18" x14ac:dyDescent="0.25">
      <c r="G98"/>
      <c r="H98" t="s">
        <v>507</v>
      </c>
      <c r="I98" t="s">
        <v>481</v>
      </c>
      <c r="J98" t="s">
        <v>508</v>
      </c>
      <c r="K98" t="s">
        <v>65</v>
      </c>
      <c r="L98">
        <v>9161876</v>
      </c>
      <c r="M98">
        <v>2290.04</v>
      </c>
      <c r="N98">
        <v>2290.04</v>
      </c>
      <c r="O98">
        <v>1374.02</v>
      </c>
      <c r="P98">
        <v>458.01</v>
      </c>
      <c r="Q98" s="66">
        <v>43191</v>
      </c>
      <c r="R98" s="66">
        <v>43465</v>
      </c>
    </row>
    <row r="99" spans="7:18" x14ac:dyDescent="0.25">
      <c r="G99"/>
      <c r="H99" t="s">
        <v>509</v>
      </c>
      <c r="I99" t="s">
        <v>2493</v>
      </c>
      <c r="J99" t="s">
        <v>510</v>
      </c>
      <c r="K99" t="s">
        <v>71</v>
      </c>
      <c r="L99">
        <v>7067984</v>
      </c>
      <c r="M99">
        <v>67469.259999999995</v>
      </c>
      <c r="N99">
        <v>67469.259999999995</v>
      </c>
      <c r="O99">
        <v>25300.97</v>
      </c>
      <c r="P99">
        <v>8433.66</v>
      </c>
      <c r="Q99" s="66">
        <v>43186</v>
      </c>
      <c r="R99" s="66">
        <v>43830</v>
      </c>
    </row>
    <row r="100" spans="7:18" x14ac:dyDescent="0.25">
      <c r="G100"/>
      <c r="H100" t="s">
        <v>516</v>
      </c>
      <c r="I100" t="s">
        <v>517</v>
      </c>
      <c r="J100" t="s">
        <v>518</v>
      </c>
      <c r="K100" t="s">
        <v>519</v>
      </c>
      <c r="L100">
        <v>6409951</v>
      </c>
      <c r="M100">
        <v>1321.77</v>
      </c>
      <c r="N100">
        <v>1321.77</v>
      </c>
      <c r="O100">
        <v>842.63</v>
      </c>
      <c r="P100">
        <v>280.87</v>
      </c>
      <c r="Q100" s="66">
        <v>43344</v>
      </c>
      <c r="R100" s="66">
        <v>43616</v>
      </c>
    </row>
    <row r="101" spans="7:18" x14ac:dyDescent="0.25">
      <c r="G101"/>
      <c r="H101" t="s">
        <v>523</v>
      </c>
      <c r="I101" t="s">
        <v>265</v>
      </c>
      <c r="J101" t="s">
        <v>524</v>
      </c>
      <c r="K101" t="s">
        <v>77</v>
      </c>
      <c r="L101">
        <v>7748855</v>
      </c>
      <c r="M101">
        <v>19651.669999999998</v>
      </c>
      <c r="N101">
        <v>10302.98</v>
      </c>
      <c r="O101">
        <v>6181.79</v>
      </c>
      <c r="P101">
        <v>2060.59</v>
      </c>
      <c r="Q101" s="66">
        <v>43235</v>
      </c>
      <c r="R101" s="66">
        <v>43800</v>
      </c>
    </row>
    <row r="102" spans="7:18" x14ac:dyDescent="0.25">
      <c r="G102"/>
      <c r="H102" t="s">
        <v>532</v>
      </c>
      <c r="I102" t="s">
        <v>2503</v>
      </c>
      <c r="J102" t="s">
        <v>533</v>
      </c>
      <c r="K102" t="s">
        <v>519</v>
      </c>
      <c r="L102">
        <v>8237426</v>
      </c>
      <c r="M102">
        <v>7976</v>
      </c>
      <c r="N102">
        <v>7976</v>
      </c>
      <c r="O102">
        <v>5084.7</v>
      </c>
      <c r="P102">
        <v>1694.9</v>
      </c>
      <c r="Q102" s="66">
        <v>43099</v>
      </c>
      <c r="R102" s="66">
        <v>43465</v>
      </c>
    </row>
    <row r="103" spans="7:18" x14ac:dyDescent="0.25">
      <c r="G103"/>
      <c r="H103" t="s">
        <v>534</v>
      </c>
      <c r="I103" t="s">
        <v>2504</v>
      </c>
      <c r="J103" t="s">
        <v>535</v>
      </c>
      <c r="K103" t="s">
        <v>519</v>
      </c>
      <c r="L103">
        <v>7554447</v>
      </c>
      <c r="M103">
        <v>7976</v>
      </c>
      <c r="N103">
        <v>7976</v>
      </c>
      <c r="O103">
        <v>5084.7</v>
      </c>
      <c r="P103">
        <v>1694.9</v>
      </c>
      <c r="Q103" s="66">
        <v>43099</v>
      </c>
      <c r="R103" s="66">
        <v>43465</v>
      </c>
    </row>
    <row r="104" spans="7:18" x14ac:dyDescent="0.25">
      <c r="G104"/>
      <c r="H104" t="s">
        <v>548</v>
      </c>
      <c r="I104" t="s">
        <v>549</v>
      </c>
      <c r="J104" t="s">
        <v>550</v>
      </c>
      <c r="K104" t="s">
        <v>65</v>
      </c>
      <c r="L104">
        <v>7316192</v>
      </c>
      <c r="M104">
        <v>6300</v>
      </c>
      <c r="N104">
        <v>6300</v>
      </c>
      <c r="O104">
        <v>3780</v>
      </c>
      <c r="P104">
        <v>1260</v>
      </c>
      <c r="Q104" s="66">
        <v>43282</v>
      </c>
      <c r="R104" s="66">
        <v>43555</v>
      </c>
    </row>
    <row r="105" spans="7:18" x14ac:dyDescent="0.25">
      <c r="G105"/>
      <c r="H105" t="s">
        <v>551</v>
      </c>
      <c r="I105" t="s">
        <v>2505</v>
      </c>
      <c r="J105" t="s">
        <v>552</v>
      </c>
      <c r="K105" t="s">
        <v>519</v>
      </c>
      <c r="L105">
        <v>6410126</v>
      </c>
      <c r="M105">
        <v>308642.19</v>
      </c>
      <c r="N105">
        <v>308642.19</v>
      </c>
      <c r="O105">
        <v>150463.10999999999</v>
      </c>
      <c r="P105">
        <v>50154.32</v>
      </c>
      <c r="Q105" s="66">
        <v>43388</v>
      </c>
      <c r="R105" s="66">
        <v>43738</v>
      </c>
    </row>
    <row r="106" spans="7:18" x14ac:dyDescent="0.25">
      <c r="G106"/>
      <c r="H106" t="s">
        <v>553</v>
      </c>
      <c r="I106" t="s">
        <v>554</v>
      </c>
      <c r="J106" t="s">
        <v>555</v>
      </c>
      <c r="K106" t="s">
        <v>65</v>
      </c>
      <c r="L106">
        <v>7315946</v>
      </c>
      <c r="M106">
        <v>6300</v>
      </c>
      <c r="N106">
        <v>6300</v>
      </c>
      <c r="O106">
        <v>3780</v>
      </c>
      <c r="P106">
        <v>1260</v>
      </c>
      <c r="Q106" s="66">
        <v>43344</v>
      </c>
      <c r="R106" s="66">
        <v>43830</v>
      </c>
    </row>
    <row r="107" spans="7:18" x14ac:dyDescent="0.25">
      <c r="G107"/>
      <c r="H107" t="s">
        <v>556</v>
      </c>
      <c r="I107" t="s">
        <v>2506</v>
      </c>
      <c r="J107" t="s">
        <v>557</v>
      </c>
      <c r="K107" t="s">
        <v>519</v>
      </c>
      <c r="L107">
        <v>9256725</v>
      </c>
      <c r="M107">
        <v>6136.5</v>
      </c>
      <c r="N107">
        <v>6136.5</v>
      </c>
      <c r="O107">
        <v>3912.02</v>
      </c>
      <c r="P107">
        <v>1304.01</v>
      </c>
      <c r="Q107" s="66">
        <v>43374</v>
      </c>
      <c r="R107" s="66">
        <v>43585</v>
      </c>
    </row>
    <row r="108" spans="7:18" x14ac:dyDescent="0.25">
      <c r="G108"/>
      <c r="H108" t="s">
        <v>558</v>
      </c>
      <c r="I108" t="s">
        <v>2507</v>
      </c>
      <c r="J108" t="s">
        <v>559</v>
      </c>
      <c r="K108" t="s">
        <v>519</v>
      </c>
      <c r="L108">
        <v>7180467</v>
      </c>
      <c r="M108">
        <v>7976</v>
      </c>
      <c r="N108">
        <v>7976</v>
      </c>
      <c r="O108">
        <v>3888.3</v>
      </c>
      <c r="P108">
        <v>1296.0999999999999</v>
      </c>
      <c r="Q108" s="66">
        <v>43666</v>
      </c>
      <c r="R108" s="66">
        <v>43830</v>
      </c>
    </row>
    <row r="109" spans="7:18" x14ac:dyDescent="0.25">
      <c r="G109"/>
      <c r="H109" t="s">
        <v>566</v>
      </c>
      <c r="I109" t="s">
        <v>567</v>
      </c>
      <c r="J109" t="s">
        <v>568</v>
      </c>
      <c r="K109" t="s">
        <v>71</v>
      </c>
      <c r="L109">
        <v>7211143</v>
      </c>
      <c r="M109">
        <v>43070</v>
      </c>
      <c r="N109">
        <v>43070</v>
      </c>
      <c r="O109">
        <v>16151.25</v>
      </c>
      <c r="P109">
        <v>5383.75</v>
      </c>
      <c r="Q109" s="66">
        <v>43009</v>
      </c>
      <c r="R109" s="66">
        <v>43799</v>
      </c>
    </row>
    <row r="110" spans="7:18" x14ac:dyDescent="0.25">
      <c r="G110"/>
      <c r="H110" t="s">
        <v>572</v>
      </c>
      <c r="I110" t="s">
        <v>573</v>
      </c>
      <c r="J110" t="s">
        <v>574</v>
      </c>
      <c r="K110" t="s">
        <v>65</v>
      </c>
      <c r="L110">
        <v>7633112</v>
      </c>
      <c r="M110">
        <v>50600</v>
      </c>
      <c r="N110">
        <v>42200</v>
      </c>
      <c r="O110">
        <v>15825</v>
      </c>
      <c r="P110">
        <v>5275</v>
      </c>
      <c r="Q110" s="66">
        <v>43556</v>
      </c>
      <c r="R110" s="66">
        <v>43830</v>
      </c>
    </row>
    <row r="111" spans="7:18" x14ac:dyDescent="0.25">
      <c r="G111"/>
      <c r="H111" t="s">
        <v>575</v>
      </c>
      <c r="I111" t="s">
        <v>2494</v>
      </c>
      <c r="J111" t="s">
        <v>576</v>
      </c>
      <c r="K111" t="s">
        <v>65</v>
      </c>
      <c r="L111">
        <v>7315602</v>
      </c>
      <c r="M111">
        <v>30600</v>
      </c>
      <c r="N111">
        <v>30600</v>
      </c>
      <c r="O111">
        <v>18360</v>
      </c>
      <c r="P111">
        <v>6120</v>
      </c>
      <c r="Q111" s="66">
        <v>43617</v>
      </c>
      <c r="R111" s="66">
        <v>43830</v>
      </c>
    </row>
    <row r="112" spans="7:18" x14ac:dyDescent="0.25">
      <c r="G112"/>
      <c r="H112" t="s">
        <v>577</v>
      </c>
      <c r="I112" t="s">
        <v>360</v>
      </c>
      <c r="J112" t="s">
        <v>578</v>
      </c>
      <c r="K112" t="s">
        <v>65</v>
      </c>
      <c r="L112">
        <v>7090124</v>
      </c>
      <c r="M112">
        <v>30100</v>
      </c>
      <c r="N112">
        <v>30100</v>
      </c>
      <c r="O112">
        <v>18060</v>
      </c>
      <c r="P112">
        <v>6020</v>
      </c>
      <c r="Q112" s="66">
        <v>43252</v>
      </c>
      <c r="R112" s="66">
        <v>43830</v>
      </c>
    </row>
    <row r="113" spans="7:18" x14ac:dyDescent="0.25">
      <c r="G113"/>
      <c r="H113" t="s">
        <v>579</v>
      </c>
      <c r="I113" t="s">
        <v>2493</v>
      </c>
      <c r="J113" t="s">
        <v>580</v>
      </c>
      <c r="K113" t="s">
        <v>71</v>
      </c>
      <c r="L113">
        <v>7067984</v>
      </c>
      <c r="M113">
        <v>52230.04</v>
      </c>
      <c r="N113">
        <v>52230.04</v>
      </c>
      <c r="O113">
        <v>19586.27</v>
      </c>
      <c r="P113">
        <v>6528.75</v>
      </c>
      <c r="Q113" s="66">
        <v>43395</v>
      </c>
      <c r="R113" s="66">
        <v>43555</v>
      </c>
    </row>
    <row r="114" spans="7:18" x14ac:dyDescent="0.25">
      <c r="G114"/>
      <c r="H114" t="s">
        <v>581</v>
      </c>
      <c r="I114" t="s">
        <v>2493</v>
      </c>
      <c r="J114" t="s">
        <v>582</v>
      </c>
      <c r="K114" t="s">
        <v>71</v>
      </c>
      <c r="L114">
        <v>7067984</v>
      </c>
      <c r="M114">
        <v>111317.31</v>
      </c>
      <c r="N114">
        <v>109989.3</v>
      </c>
      <c r="O114">
        <v>41245.99</v>
      </c>
      <c r="P114">
        <v>13748.66</v>
      </c>
      <c r="Q114" s="66">
        <v>43344</v>
      </c>
      <c r="R114" s="66">
        <v>43585</v>
      </c>
    </row>
    <row r="115" spans="7:18" x14ac:dyDescent="0.25">
      <c r="G115"/>
      <c r="H115" t="s">
        <v>583</v>
      </c>
      <c r="I115" t="s">
        <v>2493</v>
      </c>
      <c r="J115" t="s">
        <v>584</v>
      </c>
      <c r="K115" t="s">
        <v>71</v>
      </c>
      <c r="L115">
        <v>7067984</v>
      </c>
      <c r="M115">
        <v>119523.91</v>
      </c>
      <c r="N115">
        <v>119523.91</v>
      </c>
      <c r="O115">
        <v>44821.47</v>
      </c>
      <c r="P115">
        <v>14940.49</v>
      </c>
      <c r="Q115" s="66">
        <v>43221</v>
      </c>
      <c r="R115" s="66">
        <v>43585</v>
      </c>
    </row>
    <row r="116" spans="7:18" x14ac:dyDescent="0.25">
      <c r="G116"/>
      <c r="H116" t="s">
        <v>585</v>
      </c>
      <c r="I116" t="s">
        <v>2493</v>
      </c>
      <c r="J116" t="s">
        <v>586</v>
      </c>
      <c r="K116" t="s">
        <v>71</v>
      </c>
      <c r="L116">
        <v>7067984</v>
      </c>
      <c r="M116">
        <v>94545.91</v>
      </c>
      <c r="N116">
        <v>94545.91</v>
      </c>
      <c r="O116">
        <v>35454.720000000001</v>
      </c>
      <c r="P116">
        <v>11818.24</v>
      </c>
      <c r="Q116" s="66">
        <v>43269</v>
      </c>
      <c r="R116" s="66">
        <v>43555</v>
      </c>
    </row>
    <row r="117" spans="7:18" x14ac:dyDescent="0.25">
      <c r="G117"/>
      <c r="H117" t="s">
        <v>600</v>
      </c>
      <c r="I117" t="s">
        <v>590</v>
      </c>
      <c r="J117" t="s">
        <v>601</v>
      </c>
      <c r="K117" t="s">
        <v>519</v>
      </c>
      <c r="L117">
        <v>8231886</v>
      </c>
      <c r="M117">
        <v>4794.25</v>
      </c>
      <c r="N117">
        <v>4794.25</v>
      </c>
      <c r="O117">
        <v>3056.33</v>
      </c>
      <c r="P117">
        <v>1018.78</v>
      </c>
      <c r="Q117" s="66">
        <v>43449</v>
      </c>
      <c r="R117" s="66">
        <v>43769</v>
      </c>
    </row>
    <row r="118" spans="7:18" x14ac:dyDescent="0.25">
      <c r="G118"/>
      <c r="H118" t="s">
        <v>2508</v>
      </c>
      <c r="I118" t="s">
        <v>2509</v>
      </c>
      <c r="J118" t="s">
        <v>2510</v>
      </c>
      <c r="K118" t="s">
        <v>65</v>
      </c>
      <c r="L118">
        <v>9283351</v>
      </c>
      <c r="M118">
        <v>21996</v>
      </c>
      <c r="N118">
        <v>21996</v>
      </c>
      <c r="O118">
        <v>13197.6</v>
      </c>
      <c r="P118">
        <v>4399.2</v>
      </c>
      <c r="Q118" s="66">
        <v>43435</v>
      </c>
      <c r="R118" s="66">
        <v>43982</v>
      </c>
    </row>
    <row r="119" spans="7:18" x14ac:dyDescent="0.25">
      <c r="G119"/>
      <c r="H119" t="s">
        <v>605</v>
      </c>
      <c r="I119" t="s">
        <v>2491</v>
      </c>
      <c r="J119" t="s">
        <v>606</v>
      </c>
      <c r="K119" t="s">
        <v>71</v>
      </c>
      <c r="L119">
        <v>7178035</v>
      </c>
      <c r="M119">
        <v>42170</v>
      </c>
      <c r="N119">
        <v>42170</v>
      </c>
      <c r="O119">
        <v>15813.75</v>
      </c>
      <c r="P119">
        <v>5271.25</v>
      </c>
      <c r="Q119" s="66">
        <v>43344</v>
      </c>
      <c r="R119" s="66">
        <v>43799</v>
      </c>
    </row>
    <row r="120" spans="7:18" x14ac:dyDescent="0.25">
      <c r="G120"/>
      <c r="H120" t="s">
        <v>607</v>
      </c>
      <c r="I120" t="s">
        <v>2511</v>
      </c>
      <c r="J120" t="s">
        <v>608</v>
      </c>
      <c r="K120" t="s">
        <v>65</v>
      </c>
      <c r="L120">
        <v>7719902</v>
      </c>
      <c r="M120">
        <v>205868.09</v>
      </c>
      <c r="N120">
        <v>199868.09</v>
      </c>
      <c r="O120">
        <v>74950.539999999994</v>
      </c>
      <c r="P120">
        <v>24983.51</v>
      </c>
      <c r="Q120" s="66">
        <v>43084</v>
      </c>
      <c r="R120" s="66">
        <v>44104</v>
      </c>
    </row>
    <row r="121" spans="7:18" x14ac:dyDescent="0.25">
      <c r="G121"/>
      <c r="H121" t="s">
        <v>612</v>
      </c>
      <c r="I121" t="s">
        <v>2512</v>
      </c>
      <c r="J121" t="s">
        <v>613</v>
      </c>
      <c r="K121" t="s">
        <v>203</v>
      </c>
      <c r="L121">
        <v>7077487</v>
      </c>
      <c r="M121">
        <v>296123.03000000003</v>
      </c>
      <c r="N121">
        <v>295795.43</v>
      </c>
      <c r="O121">
        <v>155292.6</v>
      </c>
      <c r="P121">
        <v>51764.2</v>
      </c>
      <c r="Q121" s="66">
        <v>43437</v>
      </c>
      <c r="R121" s="66">
        <v>43921</v>
      </c>
    </row>
    <row r="122" spans="7:18" x14ac:dyDescent="0.25">
      <c r="G122"/>
      <c r="H122" t="s">
        <v>617</v>
      </c>
      <c r="I122" t="s">
        <v>618</v>
      </c>
      <c r="J122" t="s">
        <v>619</v>
      </c>
      <c r="K122" t="s">
        <v>203</v>
      </c>
      <c r="L122">
        <v>7194606</v>
      </c>
      <c r="M122">
        <v>29452.76</v>
      </c>
      <c r="N122">
        <v>29372.26</v>
      </c>
      <c r="O122">
        <v>15420.44</v>
      </c>
      <c r="P122">
        <v>5140.1400000000003</v>
      </c>
      <c r="Q122" s="66">
        <v>43437</v>
      </c>
      <c r="R122" s="66">
        <v>43830</v>
      </c>
    </row>
    <row r="123" spans="7:18" x14ac:dyDescent="0.25">
      <c r="G123"/>
      <c r="H123" t="s">
        <v>620</v>
      </c>
      <c r="I123" t="s">
        <v>456</v>
      </c>
      <c r="J123" t="s">
        <v>621</v>
      </c>
      <c r="K123" t="s">
        <v>65</v>
      </c>
      <c r="L123">
        <v>7084754</v>
      </c>
      <c r="M123">
        <v>6300</v>
      </c>
      <c r="N123">
        <v>6300</v>
      </c>
      <c r="O123">
        <v>2362.5</v>
      </c>
      <c r="P123">
        <v>787.5</v>
      </c>
      <c r="Q123" s="66">
        <v>43435</v>
      </c>
      <c r="R123" s="66">
        <v>43830</v>
      </c>
    </row>
    <row r="124" spans="7:18" x14ac:dyDescent="0.25">
      <c r="G124"/>
      <c r="H124" t="s">
        <v>622</v>
      </c>
      <c r="I124" t="s">
        <v>623</v>
      </c>
      <c r="J124" t="s">
        <v>624</v>
      </c>
      <c r="K124" t="s">
        <v>65</v>
      </c>
      <c r="L124">
        <v>7079351</v>
      </c>
      <c r="M124">
        <v>7700</v>
      </c>
      <c r="N124">
        <v>7700</v>
      </c>
      <c r="O124">
        <v>2887.5</v>
      </c>
      <c r="P124">
        <v>962.5</v>
      </c>
      <c r="Q124" s="66">
        <v>43532</v>
      </c>
      <c r="R124" s="66">
        <v>44104</v>
      </c>
    </row>
    <row r="125" spans="7:18" x14ac:dyDescent="0.25">
      <c r="G125"/>
      <c r="H125" t="s">
        <v>625</v>
      </c>
      <c r="I125" t="s">
        <v>626</v>
      </c>
      <c r="J125" t="s">
        <v>627</v>
      </c>
      <c r="K125" t="s">
        <v>519</v>
      </c>
      <c r="L125">
        <v>8821361</v>
      </c>
      <c r="M125">
        <v>6616.5</v>
      </c>
      <c r="N125">
        <v>6616.5</v>
      </c>
      <c r="O125">
        <v>4218.0200000000004</v>
      </c>
      <c r="P125">
        <v>1406.01</v>
      </c>
      <c r="Q125" s="66">
        <v>43402</v>
      </c>
      <c r="R125" s="66">
        <v>44008</v>
      </c>
    </row>
    <row r="126" spans="7:18" x14ac:dyDescent="0.25">
      <c r="G126"/>
      <c r="H126" t="s">
        <v>628</v>
      </c>
      <c r="I126" t="s">
        <v>2513</v>
      </c>
      <c r="J126" t="s">
        <v>629</v>
      </c>
      <c r="K126" t="s">
        <v>519</v>
      </c>
      <c r="L126">
        <v>8229976</v>
      </c>
      <c r="M126">
        <v>55967.99</v>
      </c>
      <c r="N126">
        <v>55967.99</v>
      </c>
      <c r="O126">
        <v>27284.400000000001</v>
      </c>
      <c r="P126">
        <v>9094.7900000000009</v>
      </c>
      <c r="Q126" s="66">
        <v>43432</v>
      </c>
      <c r="R126" s="66">
        <v>43982</v>
      </c>
    </row>
    <row r="127" spans="7:18" x14ac:dyDescent="0.25">
      <c r="G127"/>
      <c r="H127" t="s">
        <v>630</v>
      </c>
      <c r="I127" t="s">
        <v>2513</v>
      </c>
      <c r="J127" t="s">
        <v>629</v>
      </c>
      <c r="K127" t="s">
        <v>519</v>
      </c>
      <c r="L127">
        <v>8229976</v>
      </c>
      <c r="M127">
        <v>103775</v>
      </c>
      <c r="N127">
        <v>103775</v>
      </c>
      <c r="O127">
        <v>50590.32</v>
      </c>
      <c r="P127">
        <v>16863.43</v>
      </c>
      <c r="Q127" s="66">
        <v>43432</v>
      </c>
      <c r="R127" s="66">
        <v>43982</v>
      </c>
    </row>
    <row r="128" spans="7:18" x14ac:dyDescent="0.25">
      <c r="G128"/>
      <c r="H128" t="s">
        <v>2514</v>
      </c>
      <c r="I128" t="s">
        <v>2509</v>
      </c>
      <c r="J128" t="s">
        <v>2515</v>
      </c>
      <c r="K128" t="s">
        <v>65</v>
      </c>
      <c r="L128">
        <v>9283351</v>
      </c>
      <c r="M128">
        <v>11570</v>
      </c>
      <c r="N128">
        <v>11570</v>
      </c>
      <c r="O128">
        <v>6942</v>
      </c>
      <c r="P128">
        <v>2314</v>
      </c>
      <c r="Q128" s="66">
        <v>43498</v>
      </c>
      <c r="R128" s="66">
        <v>44043</v>
      </c>
    </row>
    <row r="129" spans="7:18" x14ac:dyDescent="0.25">
      <c r="G129"/>
      <c r="H129" t="s">
        <v>634</v>
      </c>
      <c r="I129" t="s">
        <v>635</v>
      </c>
      <c r="J129" t="s">
        <v>636</v>
      </c>
      <c r="K129" t="s">
        <v>519</v>
      </c>
      <c r="L129">
        <v>9309652</v>
      </c>
      <c r="M129">
        <v>2476</v>
      </c>
      <c r="N129">
        <v>2476</v>
      </c>
      <c r="O129">
        <v>1578.45</v>
      </c>
      <c r="P129">
        <v>526.15</v>
      </c>
      <c r="Q129" s="66">
        <v>43497</v>
      </c>
      <c r="R129" s="66">
        <v>44043</v>
      </c>
    </row>
    <row r="130" spans="7:18" x14ac:dyDescent="0.25">
      <c r="G130"/>
      <c r="H130" t="s">
        <v>637</v>
      </c>
      <c r="I130" t="s">
        <v>638</v>
      </c>
      <c r="J130" t="s">
        <v>639</v>
      </c>
      <c r="K130" t="s">
        <v>77</v>
      </c>
      <c r="L130">
        <v>8933556</v>
      </c>
      <c r="M130">
        <v>238360</v>
      </c>
      <c r="N130">
        <v>193416.19</v>
      </c>
      <c r="O130">
        <v>72531.08</v>
      </c>
      <c r="P130">
        <v>24177.02</v>
      </c>
      <c r="Q130" s="66">
        <v>43266</v>
      </c>
      <c r="R130" s="66">
        <v>43830</v>
      </c>
    </row>
    <row r="131" spans="7:18" x14ac:dyDescent="0.25">
      <c r="G131"/>
      <c r="H131" t="s">
        <v>644</v>
      </c>
      <c r="I131" t="s">
        <v>645</v>
      </c>
      <c r="J131" t="s">
        <v>646</v>
      </c>
      <c r="K131" t="s">
        <v>65</v>
      </c>
      <c r="L131">
        <v>8441411</v>
      </c>
      <c r="M131">
        <v>70225</v>
      </c>
      <c r="N131">
        <v>60725</v>
      </c>
      <c r="O131">
        <v>22771.88</v>
      </c>
      <c r="P131">
        <v>7590.62</v>
      </c>
      <c r="Q131" s="66">
        <v>43262</v>
      </c>
      <c r="R131" s="66">
        <v>43830</v>
      </c>
    </row>
    <row r="132" spans="7:18" x14ac:dyDescent="0.25">
      <c r="G132"/>
      <c r="H132" t="s">
        <v>2367</v>
      </c>
      <c r="I132" t="s">
        <v>2516</v>
      </c>
      <c r="J132" t="s">
        <v>2368</v>
      </c>
      <c r="K132" t="s">
        <v>65</v>
      </c>
      <c r="L132">
        <v>7075643</v>
      </c>
      <c r="M132">
        <v>402672.62</v>
      </c>
      <c r="N132">
        <v>202422.62</v>
      </c>
      <c r="O132">
        <v>75908.490000000005</v>
      </c>
      <c r="P132">
        <v>25302.82</v>
      </c>
      <c r="Q132" s="66">
        <v>42887</v>
      </c>
      <c r="R132" s="66">
        <v>43830</v>
      </c>
    </row>
    <row r="133" spans="7:18" x14ac:dyDescent="0.25">
      <c r="G133"/>
      <c r="H133" t="s">
        <v>647</v>
      </c>
      <c r="I133" t="s">
        <v>648</v>
      </c>
      <c r="J133" t="s">
        <v>649</v>
      </c>
      <c r="K133" t="s">
        <v>65</v>
      </c>
      <c r="L133">
        <v>8989003</v>
      </c>
      <c r="M133">
        <v>15000</v>
      </c>
      <c r="N133">
        <v>15000</v>
      </c>
      <c r="O133">
        <v>5625</v>
      </c>
      <c r="P133">
        <v>1875</v>
      </c>
      <c r="Q133" s="66">
        <v>43647</v>
      </c>
      <c r="R133" s="66">
        <v>44104</v>
      </c>
    </row>
    <row r="134" spans="7:18" x14ac:dyDescent="0.25">
      <c r="G134"/>
      <c r="H134" t="s">
        <v>650</v>
      </c>
      <c r="I134" t="s">
        <v>651</v>
      </c>
      <c r="J134" t="s">
        <v>652</v>
      </c>
      <c r="K134" t="s">
        <v>65</v>
      </c>
      <c r="L134">
        <v>8990254</v>
      </c>
      <c r="M134">
        <v>3490</v>
      </c>
      <c r="N134">
        <v>3490</v>
      </c>
      <c r="O134">
        <v>2094</v>
      </c>
      <c r="P134">
        <v>698</v>
      </c>
      <c r="Q134" s="66">
        <v>43507</v>
      </c>
      <c r="R134" s="66">
        <v>43872</v>
      </c>
    </row>
    <row r="135" spans="7:18" x14ac:dyDescent="0.25">
      <c r="G135"/>
      <c r="H135" t="s">
        <v>653</v>
      </c>
      <c r="I135" t="s">
        <v>654</v>
      </c>
      <c r="J135" t="s">
        <v>655</v>
      </c>
      <c r="K135" t="s">
        <v>65</v>
      </c>
      <c r="L135">
        <v>7706913</v>
      </c>
      <c r="M135">
        <v>19601</v>
      </c>
      <c r="N135">
        <v>19141.7</v>
      </c>
      <c r="O135">
        <v>11485.02</v>
      </c>
      <c r="P135">
        <v>3828.34</v>
      </c>
      <c r="Q135" s="66">
        <v>43678</v>
      </c>
      <c r="R135" s="66">
        <v>43830</v>
      </c>
    </row>
    <row r="136" spans="7:18" x14ac:dyDescent="0.25">
      <c r="G136"/>
      <c r="H136" t="s">
        <v>656</v>
      </c>
      <c r="I136" t="s">
        <v>657</v>
      </c>
      <c r="J136" t="s">
        <v>658</v>
      </c>
      <c r="K136" t="s">
        <v>519</v>
      </c>
      <c r="L136">
        <v>7181173</v>
      </c>
      <c r="M136">
        <v>6336.71</v>
      </c>
      <c r="N136">
        <v>6336.71</v>
      </c>
      <c r="O136">
        <v>4039.65</v>
      </c>
      <c r="P136">
        <v>1346.55</v>
      </c>
      <c r="Q136" s="66">
        <v>43531</v>
      </c>
      <c r="R136" s="66">
        <v>44074</v>
      </c>
    </row>
    <row r="137" spans="7:18" x14ac:dyDescent="0.25">
      <c r="G137"/>
      <c r="H137" t="s">
        <v>2517</v>
      </c>
      <c r="I137" t="s">
        <v>2509</v>
      </c>
      <c r="J137" t="s">
        <v>2518</v>
      </c>
      <c r="K137" t="s">
        <v>65</v>
      </c>
      <c r="L137">
        <v>9283351</v>
      </c>
      <c r="M137">
        <v>22500</v>
      </c>
      <c r="N137">
        <v>22500</v>
      </c>
      <c r="O137">
        <v>13500</v>
      </c>
      <c r="P137">
        <v>4500</v>
      </c>
      <c r="Q137" s="66">
        <v>43585</v>
      </c>
      <c r="R137" s="66">
        <v>44043</v>
      </c>
    </row>
    <row r="138" spans="7:18" x14ac:dyDescent="0.25">
      <c r="G138"/>
      <c r="H138" t="s">
        <v>664</v>
      </c>
      <c r="I138" t="s">
        <v>665</v>
      </c>
      <c r="J138" t="s">
        <v>666</v>
      </c>
      <c r="K138" t="s">
        <v>519</v>
      </c>
      <c r="L138">
        <v>8820091</v>
      </c>
      <c r="M138">
        <v>2476</v>
      </c>
      <c r="N138">
        <v>2476</v>
      </c>
      <c r="O138">
        <v>1578.45</v>
      </c>
      <c r="P138">
        <v>526.15</v>
      </c>
      <c r="Q138" s="66">
        <v>43589</v>
      </c>
      <c r="R138" s="66">
        <v>44148</v>
      </c>
    </row>
    <row r="139" spans="7:18" x14ac:dyDescent="0.25">
      <c r="G139"/>
      <c r="H139" t="s">
        <v>667</v>
      </c>
      <c r="I139" t="s">
        <v>2519</v>
      </c>
      <c r="J139" t="s">
        <v>668</v>
      </c>
      <c r="K139" t="s">
        <v>65</v>
      </c>
      <c r="L139">
        <v>8215253</v>
      </c>
      <c r="M139">
        <v>25000</v>
      </c>
      <c r="N139">
        <v>25000</v>
      </c>
      <c r="O139">
        <v>9375</v>
      </c>
      <c r="P139">
        <v>3125</v>
      </c>
      <c r="Q139" s="66">
        <v>43615</v>
      </c>
      <c r="R139" s="66">
        <v>44196</v>
      </c>
    </row>
    <row r="140" spans="7:18" x14ac:dyDescent="0.25">
      <c r="G140"/>
      <c r="H140" t="s">
        <v>669</v>
      </c>
      <c r="I140" t="s">
        <v>124</v>
      </c>
      <c r="J140" t="s">
        <v>670</v>
      </c>
      <c r="K140" t="s">
        <v>65</v>
      </c>
      <c r="L140">
        <v>7085475</v>
      </c>
      <c r="M140">
        <v>17730</v>
      </c>
      <c r="N140">
        <v>11382.32</v>
      </c>
      <c r="O140">
        <v>4268.37</v>
      </c>
      <c r="P140">
        <v>1422.79</v>
      </c>
      <c r="Q140" s="66">
        <v>43648</v>
      </c>
      <c r="R140" s="66">
        <v>43830</v>
      </c>
    </row>
    <row r="141" spans="7:18" x14ac:dyDescent="0.25">
      <c r="G141"/>
      <c r="H141" t="s">
        <v>671</v>
      </c>
      <c r="I141" t="s">
        <v>672</v>
      </c>
      <c r="J141" t="s">
        <v>673</v>
      </c>
      <c r="K141" t="s">
        <v>519</v>
      </c>
      <c r="L141">
        <v>7200942</v>
      </c>
      <c r="M141">
        <v>1275</v>
      </c>
      <c r="N141">
        <v>1275</v>
      </c>
      <c r="O141">
        <v>812.81</v>
      </c>
      <c r="P141">
        <v>270.94</v>
      </c>
      <c r="Q141" s="66">
        <v>43656</v>
      </c>
      <c r="R141" s="66">
        <v>43692</v>
      </c>
    </row>
    <row r="142" spans="7:18" x14ac:dyDescent="0.25">
      <c r="G142"/>
      <c r="H142" t="s">
        <v>674</v>
      </c>
      <c r="I142" t="s">
        <v>2493</v>
      </c>
      <c r="J142" t="s">
        <v>675</v>
      </c>
      <c r="K142" t="s">
        <v>71</v>
      </c>
      <c r="L142">
        <v>7067984</v>
      </c>
      <c r="M142">
        <v>63088.160000000003</v>
      </c>
      <c r="N142">
        <v>63088.160000000003</v>
      </c>
      <c r="O142">
        <v>23658.06</v>
      </c>
      <c r="P142">
        <v>7886.02</v>
      </c>
      <c r="Q142" s="66">
        <v>43647</v>
      </c>
      <c r="R142" s="66">
        <v>43861</v>
      </c>
    </row>
    <row r="143" spans="7:18" x14ac:dyDescent="0.25">
      <c r="G143"/>
      <c r="H143" t="s">
        <v>676</v>
      </c>
      <c r="I143" t="s">
        <v>2493</v>
      </c>
      <c r="J143" t="s">
        <v>677</v>
      </c>
      <c r="K143" t="s">
        <v>71</v>
      </c>
      <c r="L143">
        <v>7067984</v>
      </c>
      <c r="M143">
        <v>63088.160000000003</v>
      </c>
      <c r="N143">
        <v>63088.160000000003</v>
      </c>
      <c r="O143">
        <v>23658.06</v>
      </c>
      <c r="P143">
        <v>7886.02</v>
      </c>
      <c r="Q143" s="66">
        <v>43710</v>
      </c>
      <c r="R143" s="66">
        <v>43921</v>
      </c>
    </row>
    <row r="144" spans="7:18" x14ac:dyDescent="0.25">
      <c r="G144"/>
      <c r="H144" t="s">
        <v>681</v>
      </c>
      <c r="I144" t="s">
        <v>682</v>
      </c>
      <c r="J144" t="s">
        <v>683</v>
      </c>
      <c r="K144" t="s">
        <v>203</v>
      </c>
      <c r="L144">
        <v>6411884</v>
      </c>
      <c r="M144">
        <v>15773</v>
      </c>
      <c r="N144">
        <v>15773</v>
      </c>
      <c r="O144">
        <v>9463.7999999999993</v>
      </c>
      <c r="P144">
        <v>3154.6</v>
      </c>
      <c r="Q144" s="66">
        <v>43586</v>
      </c>
      <c r="R144" s="66">
        <v>43769</v>
      </c>
    </row>
    <row r="145" spans="7:18" x14ac:dyDescent="0.25">
      <c r="G145"/>
      <c r="H145" t="s">
        <v>686</v>
      </c>
      <c r="I145" t="s">
        <v>687</v>
      </c>
      <c r="J145" t="s">
        <v>688</v>
      </c>
      <c r="K145" t="s">
        <v>65</v>
      </c>
      <c r="L145">
        <v>7977184</v>
      </c>
      <c r="M145">
        <v>24350</v>
      </c>
      <c r="N145">
        <v>24350</v>
      </c>
      <c r="O145">
        <v>9131.25</v>
      </c>
      <c r="P145">
        <v>3043.75</v>
      </c>
      <c r="Q145" s="66">
        <v>43525</v>
      </c>
      <c r="R145" s="66">
        <v>44074</v>
      </c>
    </row>
    <row r="146" spans="7:18" x14ac:dyDescent="0.25">
      <c r="G146"/>
      <c r="H146" t="s">
        <v>692</v>
      </c>
      <c r="I146" t="s">
        <v>2493</v>
      </c>
      <c r="J146" t="s">
        <v>693</v>
      </c>
      <c r="K146" t="s">
        <v>71</v>
      </c>
      <c r="L146">
        <v>7067984</v>
      </c>
      <c r="M146">
        <v>66871.28</v>
      </c>
      <c r="N146">
        <v>66871.28</v>
      </c>
      <c r="O146">
        <v>25076.73</v>
      </c>
      <c r="P146">
        <v>8358.91</v>
      </c>
      <c r="Q146" s="66">
        <v>43693</v>
      </c>
      <c r="R146" s="66">
        <v>44057</v>
      </c>
    </row>
    <row r="147" spans="7:18" x14ac:dyDescent="0.25">
      <c r="G147"/>
      <c r="H147" t="s">
        <v>694</v>
      </c>
      <c r="I147" t="s">
        <v>695</v>
      </c>
      <c r="J147" t="s">
        <v>696</v>
      </c>
      <c r="K147" t="s">
        <v>519</v>
      </c>
      <c r="L147">
        <v>6415093</v>
      </c>
      <c r="M147">
        <v>6371</v>
      </c>
      <c r="N147">
        <v>6371</v>
      </c>
      <c r="O147">
        <v>4061.51</v>
      </c>
      <c r="P147">
        <v>1353.84</v>
      </c>
      <c r="Q147" s="66">
        <v>43689</v>
      </c>
      <c r="R147" s="66">
        <v>44238</v>
      </c>
    </row>
    <row r="148" spans="7:18" x14ac:dyDescent="0.25">
      <c r="G148"/>
      <c r="H148" t="s">
        <v>697</v>
      </c>
      <c r="I148" t="s">
        <v>334</v>
      </c>
      <c r="J148" t="s">
        <v>698</v>
      </c>
      <c r="K148" t="s">
        <v>65</v>
      </c>
      <c r="L148">
        <v>8730993</v>
      </c>
      <c r="M148">
        <v>12627.5</v>
      </c>
      <c r="N148">
        <v>12627.5</v>
      </c>
      <c r="O148">
        <v>4735.3100000000004</v>
      </c>
      <c r="P148">
        <v>1578.44</v>
      </c>
      <c r="Q148" s="66">
        <v>43701</v>
      </c>
      <c r="R148" s="66">
        <v>43830</v>
      </c>
    </row>
    <row r="149" spans="7:18" x14ac:dyDescent="0.25">
      <c r="G149"/>
      <c r="H149" t="s">
        <v>705</v>
      </c>
      <c r="I149" t="s">
        <v>396</v>
      </c>
      <c r="J149" t="s">
        <v>706</v>
      </c>
      <c r="K149" t="s">
        <v>203</v>
      </c>
      <c r="L149">
        <v>7504692</v>
      </c>
      <c r="M149">
        <v>44458.26</v>
      </c>
      <c r="N149">
        <v>44458.26</v>
      </c>
      <c r="O149">
        <v>23340.6</v>
      </c>
      <c r="P149">
        <v>7780.19</v>
      </c>
      <c r="Q149" s="66">
        <v>43800</v>
      </c>
      <c r="R149" s="66">
        <v>44068</v>
      </c>
    </row>
    <row r="150" spans="7:18" x14ac:dyDescent="0.25">
      <c r="G150"/>
      <c r="H150" t="s">
        <v>707</v>
      </c>
      <c r="I150" t="s">
        <v>708</v>
      </c>
      <c r="J150" t="s">
        <v>709</v>
      </c>
      <c r="K150" t="s">
        <v>519</v>
      </c>
      <c r="L150">
        <v>6414267</v>
      </c>
      <c r="M150">
        <v>5206</v>
      </c>
      <c r="N150">
        <v>5206</v>
      </c>
      <c r="O150">
        <v>2537.9299999999998</v>
      </c>
      <c r="P150">
        <v>845.97</v>
      </c>
      <c r="Q150" s="66">
        <v>43773</v>
      </c>
      <c r="R150" s="66">
        <v>44326</v>
      </c>
    </row>
    <row r="151" spans="7:18" x14ac:dyDescent="0.25">
      <c r="G151"/>
      <c r="H151" t="s">
        <v>2520</v>
      </c>
      <c r="I151" t="s">
        <v>2493</v>
      </c>
      <c r="J151" t="s">
        <v>2521</v>
      </c>
      <c r="K151" t="s">
        <v>71</v>
      </c>
      <c r="L151">
        <v>7067984</v>
      </c>
      <c r="M151">
        <v>59920.160000000003</v>
      </c>
      <c r="N151">
        <v>59845.16</v>
      </c>
      <c r="O151">
        <v>22441.94</v>
      </c>
      <c r="P151">
        <v>7480.64</v>
      </c>
      <c r="Q151" s="66">
        <v>43739</v>
      </c>
      <c r="R151" s="66">
        <v>44012</v>
      </c>
    </row>
    <row r="152" spans="7:18" x14ac:dyDescent="0.25">
      <c r="G152"/>
      <c r="H152" t="s">
        <v>710</v>
      </c>
      <c r="I152" t="s">
        <v>711</v>
      </c>
      <c r="J152" t="s">
        <v>712</v>
      </c>
      <c r="K152" t="s">
        <v>203</v>
      </c>
      <c r="L152">
        <v>7302764</v>
      </c>
      <c r="M152">
        <v>4556</v>
      </c>
      <c r="N152">
        <v>4556</v>
      </c>
      <c r="O152">
        <v>2733.6</v>
      </c>
      <c r="P152">
        <v>911.2</v>
      </c>
      <c r="Q152" s="66">
        <v>43891</v>
      </c>
      <c r="R152" s="66">
        <v>44165</v>
      </c>
    </row>
    <row r="153" spans="7:18" x14ac:dyDescent="0.25">
      <c r="G153"/>
      <c r="H153" t="s">
        <v>2522</v>
      </c>
      <c r="I153" t="s">
        <v>2523</v>
      </c>
      <c r="J153" t="s">
        <v>2524</v>
      </c>
      <c r="K153" t="s">
        <v>519</v>
      </c>
      <c r="L153">
        <v>6412044</v>
      </c>
      <c r="M153">
        <v>11980.5</v>
      </c>
      <c r="N153">
        <v>11980.5</v>
      </c>
      <c r="O153">
        <v>7637.57</v>
      </c>
      <c r="P153">
        <v>2545.86</v>
      </c>
      <c r="Q153" s="66">
        <v>43785</v>
      </c>
      <c r="R153" s="66">
        <v>44227</v>
      </c>
    </row>
    <row r="154" spans="7:18" x14ac:dyDescent="0.25">
      <c r="G154"/>
      <c r="H154" t="s">
        <v>2525</v>
      </c>
      <c r="I154" t="s">
        <v>2526</v>
      </c>
      <c r="J154" t="s">
        <v>2527</v>
      </c>
      <c r="K154" t="s">
        <v>519</v>
      </c>
      <c r="L154"/>
      <c r="M154">
        <v>281930</v>
      </c>
      <c r="N154">
        <v>281930</v>
      </c>
      <c r="O154">
        <v>137440.88</v>
      </c>
      <c r="P154">
        <v>45813.62</v>
      </c>
      <c r="Q154" s="66">
        <v>43831</v>
      </c>
      <c r="R154" s="66">
        <v>44196</v>
      </c>
    </row>
    <row r="155" spans="7:18" x14ac:dyDescent="0.25">
      <c r="G155"/>
      <c r="H155" t="s">
        <v>2303</v>
      </c>
      <c r="I155" t="s">
        <v>2528</v>
      </c>
      <c r="J155" t="s">
        <v>2304</v>
      </c>
      <c r="K155" t="s">
        <v>203</v>
      </c>
      <c r="L155">
        <v>7625163</v>
      </c>
      <c r="M155">
        <v>29233.83</v>
      </c>
      <c r="N155">
        <v>29233.83</v>
      </c>
      <c r="O155">
        <v>15347.76</v>
      </c>
      <c r="P155">
        <v>5115.92</v>
      </c>
      <c r="Q155" s="66">
        <v>43770</v>
      </c>
      <c r="R155" s="66">
        <v>43921</v>
      </c>
    </row>
    <row r="156" spans="7:18" x14ac:dyDescent="0.25">
      <c r="G156"/>
      <c r="H156" t="s">
        <v>2529</v>
      </c>
      <c r="I156" t="s">
        <v>2530</v>
      </c>
      <c r="J156" t="s">
        <v>2531</v>
      </c>
      <c r="K156" t="s">
        <v>203</v>
      </c>
      <c r="L156">
        <v>9230287</v>
      </c>
      <c r="M156">
        <v>34830.300000000003</v>
      </c>
      <c r="N156">
        <v>28463.8</v>
      </c>
      <c r="O156">
        <v>17078.28</v>
      </c>
      <c r="P156">
        <v>5692.76</v>
      </c>
      <c r="Q156" s="66">
        <v>43221</v>
      </c>
      <c r="R156" s="66">
        <v>43951</v>
      </c>
    </row>
    <row r="157" spans="7:18" x14ac:dyDescent="0.25">
      <c r="G157"/>
      <c r="H157" t="s">
        <v>2378</v>
      </c>
      <c r="I157" t="s">
        <v>626</v>
      </c>
      <c r="J157" t="s">
        <v>2379</v>
      </c>
      <c r="K157" t="s">
        <v>519</v>
      </c>
      <c r="L157">
        <v>8821361</v>
      </c>
      <c r="M157">
        <v>5934</v>
      </c>
      <c r="N157">
        <v>5934</v>
      </c>
      <c r="O157">
        <v>3782.93</v>
      </c>
      <c r="P157">
        <v>1260.97</v>
      </c>
      <c r="Q157" s="66">
        <v>43858</v>
      </c>
      <c r="R157" s="66">
        <v>44104</v>
      </c>
    </row>
    <row r="158" spans="7:18" x14ac:dyDescent="0.25">
      <c r="G158"/>
      <c r="H158" t="s">
        <v>63</v>
      </c>
      <c r="I158" t="s">
        <v>2489</v>
      </c>
      <c r="J158" t="s">
        <v>64</v>
      </c>
      <c r="K158" t="s">
        <v>65</v>
      </c>
      <c r="L158">
        <v>7960367</v>
      </c>
      <c r="M158">
        <v>105878</v>
      </c>
      <c r="N158">
        <v>104202</v>
      </c>
      <c r="O158">
        <v>15630.3</v>
      </c>
      <c r="P158">
        <v>15630.3</v>
      </c>
      <c r="Q158" s="66">
        <v>42541</v>
      </c>
      <c r="R158" s="66">
        <v>43100</v>
      </c>
    </row>
    <row r="159" spans="7:18" x14ac:dyDescent="0.25">
      <c r="G159"/>
      <c r="H159" t="s">
        <v>66</v>
      </c>
      <c r="I159" t="s">
        <v>67</v>
      </c>
      <c r="J159" t="s">
        <v>68</v>
      </c>
      <c r="K159" t="s">
        <v>65</v>
      </c>
      <c r="L159">
        <v>7280581</v>
      </c>
      <c r="M159">
        <v>11124</v>
      </c>
      <c r="N159">
        <v>11124</v>
      </c>
      <c r="O159">
        <v>1668.6</v>
      </c>
      <c r="P159">
        <v>1668.6</v>
      </c>
      <c r="Q159" s="66">
        <v>42566</v>
      </c>
      <c r="R159" s="66">
        <v>42613</v>
      </c>
    </row>
    <row r="160" spans="7:18" x14ac:dyDescent="0.25">
      <c r="G160"/>
      <c r="H160" t="s">
        <v>79</v>
      </c>
      <c r="I160" t="s">
        <v>80</v>
      </c>
      <c r="J160" t="s">
        <v>81</v>
      </c>
      <c r="K160" t="s">
        <v>77</v>
      </c>
      <c r="L160">
        <v>7329327</v>
      </c>
      <c r="M160">
        <v>13343.7</v>
      </c>
      <c r="N160">
        <v>13343.7</v>
      </c>
      <c r="O160">
        <v>2001.56</v>
      </c>
      <c r="P160">
        <v>2001.55</v>
      </c>
      <c r="Q160" s="66">
        <v>42614</v>
      </c>
      <c r="R160" s="66">
        <v>42978</v>
      </c>
    </row>
    <row r="161" spans="7:18" x14ac:dyDescent="0.25">
      <c r="G161"/>
      <c r="H161" t="s">
        <v>82</v>
      </c>
      <c r="I161" t="s">
        <v>2532</v>
      </c>
      <c r="J161" t="s">
        <v>83</v>
      </c>
      <c r="K161" t="s">
        <v>61</v>
      </c>
      <c r="L161">
        <v>7303311</v>
      </c>
      <c r="M161">
        <v>27400</v>
      </c>
      <c r="N161">
        <v>27400</v>
      </c>
      <c r="O161">
        <v>4110</v>
      </c>
      <c r="P161">
        <v>4110</v>
      </c>
      <c r="Q161" s="66">
        <v>42719</v>
      </c>
      <c r="R161" s="66">
        <v>42947</v>
      </c>
    </row>
    <row r="162" spans="7:18" x14ac:dyDescent="0.25">
      <c r="G162"/>
      <c r="H162" t="s">
        <v>88</v>
      </c>
      <c r="I162" t="s">
        <v>89</v>
      </c>
      <c r="J162" t="s">
        <v>90</v>
      </c>
      <c r="K162" t="s">
        <v>77</v>
      </c>
      <c r="L162">
        <v>8811092</v>
      </c>
      <c r="M162">
        <v>11773.18</v>
      </c>
      <c r="N162">
        <v>9918.76</v>
      </c>
      <c r="O162">
        <v>1487.81</v>
      </c>
      <c r="P162">
        <v>1487.82</v>
      </c>
      <c r="Q162" s="66">
        <v>42658</v>
      </c>
      <c r="R162" s="66">
        <v>43281</v>
      </c>
    </row>
    <row r="163" spans="7:18" x14ac:dyDescent="0.25">
      <c r="G163"/>
      <c r="H163" t="s">
        <v>93</v>
      </c>
      <c r="I163" t="s">
        <v>94</v>
      </c>
      <c r="J163" t="s">
        <v>95</v>
      </c>
      <c r="K163" t="s">
        <v>65</v>
      </c>
      <c r="L163">
        <v>7941165</v>
      </c>
      <c r="M163">
        <v>122924</v>
      </c>
      <c r="N163">
        <v>121440</v>
      </c>
      <c r="O163">
        <v>18216</v>
      </c>
      <c r="P163">
        <v>18216</v>
      </c>
      <c r="Q163" s="66">
        <v>42633</v>
      </c>
      <c r="R163" s="66">
        <v>43100</v>
      </c>
    </row>
    <row r="164" spans="7:18" x14ac:dyDescent="0.25">
      <c r="G164"/>
      <c r="H164" t="s">
        <v>96</v>
      </c>
      <c r="I164" t="s">
        <v>97</v>
      </c>
      <c r="J164" t="s">
        <v>98</v>
      </c>
      <c r="K164" t="s">
        <v>77</v>
      </c>
      <c r="L164">
        <v>7492336</v>
      </c>
      <c r="M164">
        <v>9923.2900000000009</v>
      </c>
      <c r="N164">
        <v>9923.2900000000009</v>
      </c>
      <c r="O164">
        <v>1488.5</v>
      </c>
      <c r="P164">
        <v>1488.49</v>
      </c>
      <c r="Q164" s="66">
        <v>42648</v>
      </c>
      <c r="R164" s="66">
        <v>43013</v>
      </c>
    </row>
    <row r="165" spans="7:18" x14ac:dyDescent="0.25">
      <c r="G165"/>
      <c r="H165" t="s">
        <v>99</v>
      </c>
      <c r="I165" t="s">
        <v>100</v>
      </c>
      <c r="J165" t="s">
        <v>101</v>
      </c>
      <c r="K165" t="s">
        <v>77</v>
      </c>
      <c r="L165">
        <v>7303791</v>
      </c>
      <c r="M165">
        <v>9374.91</v>
      </c>
      <c r="N165">
        <v>9374.91</v>
      </c>
      <c r="O165">
        <v>1406.24</v>
      </c>
      <c r="P165">
        <v>1406.23</v>
      </c>
      <c r="Q165" s="66">
        <v>42648</v>
      </c>
      <c r="R165" s="66">
        <v>43013</v>
      </c>
    </row>
    <row r="166" spans="7:18" x14ac:dyDescent="0.25">
      <c r="G166"/>
      <c r="H166" t="s">
        <v>102</v>
      </c>
      <c r="I166" t="s">
        <v>103</v>
      </c>
      <c r="J166" t="s">
        <v>104</v>
      </c>
      <c r="K166" t="s">
        <v>77</v>
      </c>
      <c r="L166">
        <v>8926587</v>
      </c>
      <c r="M166">
        <v>5942</v>
      </c>
      <c r="N166">
        <v>5942</v>
      </c>
      <c r="O166">
        <v>891.3</v>
      </c>
      <c r="P166">
        <v>891.3</v>
      </c>
      <c r="Q166" s="66">
        <v>42647</v>
      </c>
      <c r="R166" s="66">
        <v>43012</v>
      </c>
    </row>
    <row r="167" spans="7:18" x14ac:dyDescent="0.25">
      <c r="G167"/>
      <c r="H167" t="s">
        <v>113</v>
      </c>
      <c r="I167" t="s">
        <v>114</v>
      </c>
      <c r="J167" t="s">
        <v>115</v>
      </c>
      <c r="K167" t="s">
        <v>61</v>
      </c>
      <c r="L167">
        <v>8793006</v>
      </c>
      <c r="M167">
        <v>11574</v>
      </c>
      <c r="N167">
        <v>11534</v>
      </c>
      <c r="O167">
        <v>1730.1</v>
      </c>
      <c r="P167">
        <v>1730.1</v>
      </c>
      <c r="Q167" s="66">
        <v>43008</v>
      </c>
      <c r="R167" s="66">
        <v>43130</v>
      </c>
    </row>
    <row r="168" spans="7:18" x14ac:dyDescent="0.25">
      <c r="G168"/>
      <c r="H168" t="s">
        <v>116</v>
      </c>
      <c r="I168" t="s">
        <v>117</v>
      </c>
      <c r="J168" t="s">
        <v>118</v>
      </c>
      <c r="K168" t="s">
        <v>61</v>
      </c>
      <c r="L168">
        <v>8816866</v>
      </c>
      <c r="M168">
        <v>7182</v>
      </c>
      <c r="N168">
        <v>7182</v>
      </c>
      <c r="O168">
        <v>1077.3</v>
      </c>
      <c r="P168">
        <v>1077.3</v>
      </c>
      <c r="Q168" s="66">
        <v>42879</v>
      </c>
      <c r="R168" s="66">
        <v>43784</v>
      </c>
    </row>
    <row r="169" spans="7:18" x14ac:dyDescent="0.25">
      <c r="G169"/>
      <c r="H169" t="s">
        <v>126</v>
      </c>
      <c r="I169" t="s">
        <v>127</v>
      </c>
      <c r="J169" t="s">
        <v>128</v>
      </c>
      <c r="K169" t="s">
        <v>65</v>
      </c>
      <c r="L169">
        <v>8362665</v>
      </c>
      <c r="M169">
        <v>2750</v>
      </c>
      <c r="N169">
        <v>2750</v>
      </c>
      <c r="O169">
        <v>412.5</v>
      </c>
      <c r="P169">
        <v>412.5</v>
      </c>
      <c r="Q169" s="66">
        <v>42698</v>
      </c>
      <c r="R169" s="66">
        <v>42728</v>
      </c>
    </row>
    <row r="170" spans="7:18" x14ac:dyDescent="0.25">
      <c r="G170"/>
      <c r="H170" t="s">
        <v>135</v>
      </c>
      <c r="I170" t="s">
        <v>78</v>
      </c>
      <c r="J170" t="s">
        <v>136</v>
      </c>
      <c r="K170" t="s">
        <v>77</v>
      </c>
      <c r="L170">
        <v>8803444</v>
      </c>
      <c r="M170">
        <v>9935.4500000000007</v>
      </c>
      <c r="N170">
        <v>9935.4500000000007</v>
      </c>
      <c r="O170">
        <v>1490.33</v>
      </c>
      <c r="P170">
        <v>1490.31</v>
      </c>
      <c r="Q170" s="66">
        <v>42709</v>
      </c>
      <c r="R170" s="66">
        <v>42947</v>
      </c>
    </row>
    <row r="171" spans="7:18" x14ac:dyDescent="0.25">
      <c r="G171"/>
      <c r="H171" t="s">
        <v>142</v>
      </c>
      <c r="I171" t="s">
        <v>143</v>
      </c>
      <c r="J171" t="s">
        <v>144</v>
      </c>
      <c r="K171" t="s">
        <v>61</v>
      </c>
      <c r="L171">
        <v>8375991</v>
      </c>
      <c r="M171">
        <v>45668.93</v>
      </c>
      <c r="N171">
        <v>34398.480000000003</v>
      </c>
      <c r="O171">
        <v>5159.7700000000004</v>
      </c>
      <c r="P171">
        <v>5159.7700000000004</v>
      </c>
      <c r="Q171" s="66">
        <v>42725</v>
      </c>
      <c r="R171" s="66">
        <v>43099</v>
      </c>
    </row>
    <row r="172" spans="7:18" x14ac:dyDescent="0.25">
      <c r="G172"/>
      <c r="H172" t="s">
        <v>151</v>
      </c>
      <c r="I172" t="s">
        <v>152</v>
      </c>
      <c r="J172" t="s">
        <v>153</v>
      </c>
      <c r="K172" t="s">
        <v>65</v>
      </c>
      <c r="L172">
        <v>7087725</v>
      </c>
      <c r="M172">
        <v>3495</v>
      </c>
      <c r="N172">
        <v>3495</v>
      </c>
      <c r="O172">
        <v>524.25</v>
      </c>
      <c r="P172">
        <v>524.25</v>
      </c>
      <c r="Q172" s="66">
        <v>42750</v>
      </c>
      <c r="R172" s="66">
        <v>42766</v>
      </c>
    </row>
    <row r="173" spans="7:18" x14ac:dyDescent="0.25">
      <c r="G173"/>
      <c r="H173" t="s">
        <v>163</v>
      </c>
      <c r="I173" t="s">
        <v>124</v>
      </c>
      <c r="J173" t="s">
        <v>164</v>
      </c>
      <c r="K173" t="s">
        <v>65</v>
      </c>
      <c r="L173">
        <v>7085475</v>
      </c>
      <c r="M173">
        <v>99430</v>
      </c>
      <c r="N173">
        <v>98240</v>
      </c>
      <c r="O173">
        <v>14736</v>
      </c>
      <c r="P173">
        <v>14736</v>
      </c>
      <c r="Q173" s="66">
        <v>42714</v>
      </c>
      <c r="R173" s="66">
        <v>43100</v>
      </c>
    </row>
    <row r="174" spans="7:18" x14ac:dyDescent="0.25">
      <c r="G174"/>
      <c r="H174" t="s">
        <v>165</v>
      </c>
      <c r="I174" t="s">
        <v>166</v>
      </c>
      <c r="J174" t="s">
        <v>167</v>
      </c>
      <c r="K174" t="s">
        <v>77</v>
      </c>
      <c r="L174">
        <v>7404025</v>
      </c>
      <c r="M174">
        <v>9375.51</v>
      </c>
      <c r="N174">
        <v>9375.51</v>
      </c>
      <c r="O174">
        <v>1406.33</v>
      </c>
      <c r="P174">
        <v>1406.32</v>
      </c>
      <c r="Q174" s="66">
        <v>42760</v>
      </c>
      <c r="R174" s="66">
        <v>43489</v>
      </c>
    </row>
    <row r="175" spans="7:18" x14ac:dyDescent="0.25">
      <c r="G175"/>
      <c r="H175" t="s">
        <v>168</v>
      </c>
      <c r="I175" t="s">
        <v>169</v>
      </c>
      <c r="J175" t="s">
        <v>170</v>
      </c>
      <c r="K175" t="s">
        <v>61</v>
      </c>
      <c r="L175">
        <v>8901856</v>
      </c>
      <c r="M175">
        <v>7440.24</v>
      </c>
      <c r="N175">
        <v>7440.24</v>
      </c>
      <c r="O175">
        <v>1116.04</v>
      </c>
      <c r="P175">
        <v>1116.03</v>
      </c>
      <c r="Q175" s="66">
        <v>42766</v>
      </c>
      <c r="R175" s="66">
        <v>42916</v>
      </c>
    </row>
    <row r="176" spans="7:18" x14ac:dyDescent="0.25">
      <c r="G176"/>
      <c r="H176" t="s">
        <v>182</v>
      </c>
      <c r="I176" t="s">
        <v>183</v>
      </c>
      <c r="J176" t="s">
        <v>184</v>
      </c>
      <c r="K176" t="s">
        <v>77</v>
      </c>
      <c r="L176">
        <v>8935056</v>
      </c>
      <c r="M176">
        <v>11618</v>
      </c>
      <c r="N176">
        <v>10618</v>
      </c>
      <c r="O176">
        <v>1592.7</v>
      </c>
      <c r="P176">
        <v>1592.7</v>
      </c>
      <c r="Q176" s="66">
        <v>42767</v>
      </c>
      <c r="R176" s="66">
        <v>42916</v>
      </c>
    </row>
    <row r="177" spans="7:18" x14ac:dyDescent="0.25">
      <c r="G177"/>
      <c r="H177" t="s">
        <v>194</v>
      </c>
      <c r="I177" t="s">
        <v>195</v>
      </c>
      <c r="J177" t="s">
        <v>196</v>
      </c>
      <c r="K177" t="s">
        <v>61</v>
      </c>
      <c r="L177">
        <v>8908937</v>
      </c>
      <c r="M177">
        <v>4923</v>
      </c>
      <c r="N177">
        <v>4923</v>
      </c>
      <c r="O177">
        <v>738.45</v>
      </c>
      <c r="P177">
        <v>738.45</v>
      </c>
      <c r="Q177" s="66">
        <v>42825</v>
      </c>
      <c r="R177" s="66">
        <v>42977</v>
      </c>
    </row>
    <row r="178" spans="7:18" x14ac:dyDescent="0.25">
      <c r="G178"/>
      <c r="H178" t="s">
        <v>197</v>
      </c>
      <c r="I178" t="s">
        <v>198</v>
      </c>
      <c r="J178" t="s">
        <v>199</v>
      </c>
      <c r="K178" t="s">
        <v>77</v>
      </c>
      <c r="L178">
        <v>8876527</v>
      </c>
      <c r="M178">
        <v>14421</v>
      </c>
      <c r="N178">
        <v>12413</v>
      </c>
      <c r="O178">
        <v>1861.95</v>
      </c>
      <c r="P178">
        <v>1861.95</v>
      </c>
      <c r="Q178" s="66">
        <v>42772</v>
      </c>
      <c r="R178" s="66">
        <v>43843</v>
      </c>
    </row>
    <row r="179" spans="7:18" x14ac:dyDescent="0.25">
      <c r="G179"/>
      <c r="H179" t="s">
        <v>213</v>
      </c>
      <c r="I179" t="s">
        <v>214</v>
      </c>
      <c r="J179" t="s">
        <v>215</v>
      </c>
      <c r="K179" t="s">
        <v>71</v>
      </c>
      <c r="L179">
        <v>8928934</v>
      </c>
      <c r="M179">
        <v>3456.59</v>
      </c>
      <c r="N179">
        <v>3456.59</v>
      </c>
      <c r="O179">
        <v>518.49</v>
      </c>
      <c r="P179">
        <v>518.49</v>
      </c>
      <c r="Q179" s="66">
        <v>42826</v>
      </c>
      <c r="R179" s="66">
        <v>43100</v>
      </c>
    </row>
    <row r="180" spans="7:18" x14ac:dyDescent="0.25">
      <c r="G180"/>
      <c r="H180" t="s">
        <v>219</v>
      </c>
      <c r="I180" t="s">
        <v>220</v>
      </c>
      <c r="J180" t="s">
        <v>221</v>
      </c>
      <c r="K180" t="s">
        <v>61</v>
      </c>
      <c r="L180">
        <v>8916577</v>
      </c>
      <c r="M180">
        <v>10200</v>
      </c>
      <c r="N180">
        <v>10200</v>
      </c>
      <c r="O180">
        <v>1530</v>
      </c>
      <c r="P180">
        <v>1530</v>
      </c>
      <c r="Q180" s="66">
        <v>42824</v>
      </c>
      <c r="R180" s="66">
        <v>42840</v>
      </c>
    </row>
    <row r="181" spans="7:18" x14ac:dyDescent="0.25">
      <c r="G181"/>
      <c r="H181" t="s">
        <v>222</v>
      </c>
      <c r="I181" t="s">
        <v>223</v>
      </c>
      <c r="J181" t="s">
        <v>224</v>
      </c>
      <c r="K181" t="s">
        <v>61</v>
      </c>
      <c r="L181">
        <v>8917921</v>
      </c>
      <c r="M181">
        <v>3437</v>
      </c>
      <c r="N181">
        <v>3437</v>
      </c>
      <c r="O181">
        <v>515.54999999999995</v>
      </c>
      <c r="P181">
        <v>515.54999999999995</v>
      </c>
      <c r="Q181" s="66">
        <v>42744</v>
      </c>
      <c r="R181" s="66">
        <v>43100</v>
      </c>
    </row>
    <row r="182" spans="7:18" x14ac:dyDescent="0.25">
      <c r="G182"/>
      <c r="H182" t="s">
        <v>225</v>
      </c>
      <c r="I182" t="s">
        <v>60</v>
      </c>
      <c r="J182" t="s">
        <v>226</v>
      </c>
      <c r="K182" t="s">
        <v>61</v>
      </c>
      <c r="L182">
        <v>8786977</v>
      </c>
      <c r="M182">
        <v>13000</v>
      </c>
      <c r="N182">
        <v>13000</v>
      </c>
      <c r="O182">
        <v>1950</v>
      </c>
      <c r="P182">
        <v>1950</v>
      </c>
      <c r="Q182" s="66">
        <v>42644</v>
      </c>
      <c r="R182" s="66">
        <v>42978</v>
      </c>
    </row>
    <row r="183" spans="7:18" x14ac:dyDescent="0.25">
      <c r="G183"/>
      <c r="H183" t="s">
        <v>227</v>
      </c>
      <c r="I183" t="s">
        <v>228</v>
      </c>
      <c r="J183" t="s">
        <v>229</v>
      </c>
      <c r="K183" t="s">
        <v>77</v>
      </c>
      <c r="L183">
        <v>7740585</v>
      </c>
      <c r="M183">
        <v>9918.76</v>
      </c>
      <c r="N183">
        <v>9918.76</v>
      </c>
      <c r="O183">
        <v>1487.82</v>
      </c>
      <c r="P183">
        <v>1487.81</v>
      </c>
      <c r="Q183" s="66">
        <v>42824</v>
      </c>
      <c r="R183" s="66">
        <v>43312</v>
      </c>
    </row>
    <row r="184" spans="7:18" x14ac:dyDescent="0.25">
      <c r="G184"/>
      <c r="H184" t="s">
        <v>230</v>
      </c>
      <c r="I184" t="s">
        <v>62</v>
      </c>
      <c r="J184" t="s">
        <v>231</v>
      </c>
      <c r="K184" t="s">
        <v>61</v>
      </c>
      <c r="L184">
        <v>7210252</v>
      </c>
      <c r="M184">
        <v>52132.75</v>
      </c>
      <c r="N184">
        <v>41672.83</v>
      </c>
      <c r="O184">
        <v>6250.93</v>
      </c>
      <c r="P184">
        <v>6250.92</v>
      </c>
      <c r="Q184" s="66">
        <v>42461</v>
      </c>
      <c r="R184" s="66">
        <v>42947</v>
      </c>
    </row>
    <row r="185" spans="7:18" x14ac:dyDescent="0.25">
      <c r="G185"/>
      <c r="H185" t="s">
        <v>232</v>
      </c>
      <c r="I185" t="s">
        <v>233</v>
      </c>
      <c r="J185" t="s">
        <v>234</v>
      </c>
      <c r="K185" t="s">
        <v>61</v>
      </c>
      <c r="L185">
        <v>7699586</v>
      </c>
      <c r="M185">
        <v>4105</v>
      </c>
      <c r="N185">
        <v>4105</v>
      </c>
      <c r="O185">
        <v>615.75</v>
      </c>
      <c r="P185">
        <v>615.75</v>
      </c>
      <c r="Q185" s="66">
        <v>42833</v>
      </c>
      <c r="R185" s="66">
        <v>42839</v>
      </c>
    </row>
    <row r="186" spans="7:18" x14ac:dyDescent="0.25">
      <c r="G186"/>
      <c r="H186" t="s">
        <v>241</v>
      </c>
      <c r="I186" t="s">
        <v>242</v>
      </c>
      <c r="J186" t="s">
        <v>243</v>
      </c>
      <c r="K186" t="s">
        <v>61</v>
      </c>
      <c r="L186">
        <v>8904553</v>
      </c>
      <c r="M186">
        <v>7000</v>
      </c>
      <c r="N186">
        <v>7000</v>
      </c>
      <c r="O186">
        <v>1050</v>
      </c>
      <c r="P186">
        <v>1050</v>
      </c>
      <c r="Q186" s="66">
        <v>42957</v>
      </c>
      <c r="R186" s="66">
        <v>43063</v>
      </c>
    </row>
    <row r="187" spans="7:18" x14ac:dyDescent="0.25">
      <c r="G187"/>
      <c r="H187" t="s">
        <v>244</v>
      </c>
      <c r="I187" t="s">
        <v>245</v>
      </c>
      <c r="J187" t="s">
        <v>246</v>
      </c>
      <c r="K187" t="s">
        <v>77</v>
      </c>
      <c r="L187">
        <v>7662997</v>
      </c>
      <c r="M187">
        <v>10900</v>
      </c>
      <c r="N187">
        <v>10900</v>
      </c>
      <c r="O187">
        <v>1635</v>
      </c>
      <c r="P187">
        <v>1635</v>
      </c>
      <c r="Q187" s="66">
        <v>42838</v>
      </c>
      <c r="R187" s="66">
        <v>43465</v>
      </c>
    </row>
    <row r="188" spans="7:18" x14ac:dyDescent="0.25">
      <c r="G188"/>
      <c r="H188" t="s">
        <v>255</v>
      </c>
      <c r="I188" t="s">
        <v>256</v>
      </c>
      <c r="J188" t="s">
        <v>257</v>
      </c>
      <c r="K188" t="s">
        <v>61</v>
      </c>
      <c r="L188">
        <v>7553854</v>
      </c>
      <c r="M188">
        <v>10248.780000000001</v>
      </c>
      <c r="N188">
        <v>10248.780000000001</v>
      </c>
      <c r="O188">
        <v>1537.32</v>
      </c>
      <c r="P188">
        <v>1537.31</v>
      </c>
      <c r="Q188" s="66">
        <v>42908</v>
      </c>
      <c r="R188" s="66">
        <v>42911</v>
      </c>
    </row>
    <row r="189" spans="7:18" x14ac:dyDescent="0.25">
      <c r="G189"/>
      <c r="H189" t="s">
        <v>275</v>
      </c>
      <c r="I189" t="s">
        <v>276</v>
      </c>
      <c r="J189" t="s">
        <v>277</v>
      </c>
      <c r="K189" t="s">
        <v>61</v>
      </c>
      <c r="L189">
        <v>8981143</v>
      </c>
      <c r="M189">
        <v>28838</v>
      </c>
      <c r="N189">
        <v>28838</v>
      </c>
      <c r="O189">
        <v>4325.7</v>
      </c>
      <c r="P189">
        <v>4325.7</v>
      </c>
      <c r="Q189" s="66">
        <v>42993</v>
      </c>
      <c r="R189" s="66">
        <v>43084</v>
      </c>
    </row>
    <row r="190" spans="7:18" x14ac:dyDescent="0.25">
      <c r="G190"/>
      <c r="H190" t="s">
        <v>290</v>
      </c>
      <c r="I190" t="s">
        <v>2533</v>
      </c>
      <c r="J190" t="s">
        <v>291</v>
      </c>
      <c r="K190" t="s">
        <v>61</v>
      </c>
      <c r="L190">
        <v>8986941</v>
      </c>
      <c r="M190">
        <v>33950</v>
      </c>
      <c r="N190">
        <v>33950</v>
      </c>
      <c r="O190">
        <v>5092.5</v>
      </c>
      <c r="P190">
        <v>5092.5</v>
      </c>
      <c r="Q190" s="66">
        <v>43054</v>
      </c>
      <c r="R190" s="66">
        <v>43146</v>
      </c>
    </row>
    <row r="191" spans="7:18" x14ac:dyDescent="0.25">
      <c r="G191"/>
      <c r="H191" t="s">
        <v>292</v>
      </c>
      <c r="I191" t="s">
        <v>293</v>
      </c>
      <c r="J191" t="s">
        <v>294</v>
      </c>
      <c r="K191" t="s">
        <v>61</v>
      </c>
      <c r="L191">
        <v>7741051</v>
      </c>
      <c r="M191">
        <v>9069.11</v>
      </c>
      <c r="N191">
        <v>9069.11</v>
      </c>
      <c r="O191">
        <v>1360.37</v>
      </c>
      <c r="P191">
        <v>1360.36</v>
      </c>
      <c r="Q191" s="66">
        <v>42854</v>
      </c>
      <c r="R191" s="66">
        <v>43118</v>
      </c>
    </row>
    <row r="192" spans="7:18" x14ac:dyDescent="0.25">
      <c r="G192"/>
      <c r="H192" t="s">
        <v>295</v>
      </c>
      <c r="I192" t="s">
        <v>296</v>
      </c>
      <c r="J192" t="s">
        <v>297</v>
      </c>
      <c r="K192" t="s">
        <v>61</v>
      </c>
      <c r="L192">
        <v>7325755</v>
      </c>
      <c r="M192">
        <v>11209</v>
      </c>
      <c r="N192">
        <v>11209</v>
      </c>
      <c r="O192">
        <v>1681.35</v>
      </c>
      <c r="P192">
        <v>1681.35</v>
      </c>
      <c r="Q192" s="66">
        <v>42706</v>
      </c>
      <c r="R192" s="66">
        <v>43137</v>
      </c>
    </row>
    <row r="193" spans="7:18" x14ac:dyDescent="0.25">
      <c r="G193"/>
      <c r="H193" t="s">
        <v>301</v>
      </c>
      <c r="I193" t="s">
        <v>279</v>
      </c>
      <c r="J193" t="s">
        <v>280</v>
      </c>
      <c r="K193" t="s">
        <v>65</v>
      </c>
      <c r="L193">
        <v>7302307</v>
      </c>
      <c r="M193">
        <v>107652</v>
      </c>
      <c r="N193">
        <v>101132</v>
      </c>
      <c r="O193">
        <v>15169.8</v>
      </c>
      <c r="P193">
        <v>15169.8</v>
      </c>
      <c r="Q193" s="66">
        <v>42629</v>
      </c>
      <c r="R193" s="66">
        <v>43169</v>
      </c>
    </row>
    <row r="194" spans="7:18" x14ac:dyDescent="0.25">
      <c r="G194"/>
      <c r="H194" t="s">
        <v>302</v>
      </c>
      <c r="I194" t="s">
        <v>303</v>
      </c>
      <c r="J194" t="s">
        <v>304</v>
      </c>
      <c r="K194" t="s">
        <v>65</v>
      </c>
      <c r="L194">
        <v>7744931</v>
      </c>
      <c r="M194">
        <v>140644</v>
      </c>
      <c r="N194">
        <v>132012</v>
      </c>
      <c r="O194">
        <v>19801.8</v>
      </c>
      <c r="P194">
        <v>19801.8</v>
      </c>
      <c r="Q194" s="66">
        <v>42526</v>
      </c>
      <c r="R194" s="66">
        <v>43312</v>
      </c>
    </row>
    <row r="195" spans="7:18" x14ac:dyDescent="0.25">
      <c r="G195"/>
      <c r="H195" t="s">
        <v>305</v>
      </c>
      <c r="I195" t="s">
        <v>84</v>
      </c>
      <c r="J195" t="s">
        <v>306</v>
      </c>
      <c r="K195" t="s">
        <v>61</v>
      </c>
      <c r="L195">
        <v>8854996</v>
      </c>
      <c r="M195">
        <v>18135</v>
      </c>
      <c r="N195">
        <v>18135</v>
      </c>
      <c r="O195">
        <v>2720.25</v>
      </c>
      <c r="P195">
        <v>2720.25</v>
      </c>
      <c r="Q195" s="66">
        <v>42556</v>
      </c>
      <c r="R195" s="66">
        <v>43158</v>
      </c>
    </row>
    <row r="196" spans="7:18" x14ac:dyDescent="0.25">
      <c r="G196"/>
      <c r="H196" t="s">
        <v>307</v>
      </c>
      <c r="I196" t="s">
        <v>308</v>
      </c>
      <c r="J196" t="s">
        <v>309</v>
      </c>
      <c r="K196" t="s">
        <v>61</v>
      </c>
      <c r="L196">
        <v>8216852</v>
      </c>
      <c r="M196">
        <v>12433</v>
      </c>
      <c r="N196">
        <v>12433</v>
      </c>
      <c r="O196">
        <v>1864.95</v>
      </c>
      <c r="P196">
        <v>1864.95</v>
      </c>
      <c r="Q196" s="66">
        <v>42933</v>
      </c>
      <c r="R196" s="66">
        <v>43100</v>
      </c>
    </row>
    <row r="197" spans="7:18" x14ac:dyDescent="0.25">
      <c r="G197"/>
      <c r="H197" t="s">
        <v>320</v>
      </c>
      <c r="I197" t="s">
        <v>321</v>
      </c>
      <c r="J197" t="s">
        <v>322</v>
      </c>
      <c r="K197" t="s">
        <v>61</v>
      </c>
      <c r="L197">
        <v>8802151</v>
      </c>
      <c r="M197">
        <v>13662.94</v>
      </c>
      <c r="N197">
        <v>6831.47</v>
      </c>
      <c r="O197">
        <v>1024.72</v>
      </c>
      <c r="P197">
        <v>1024.72</v>
      </c>
      <c r="Q197" s="66">
        <v>42936</v>
      </c>
      <c r="R197" s="66">
        <v>43784</v>
      </c>
    </row>
    <row r="198" spans="7:18" x14ac:dyDescent="0.25">
      <c r="G198"/>
      <c r="H198" t="s">
        <v>323</v>
      </c>
      <c r="I198" t="s">
        <v>324</v>
      </c>
      <c r="J198" t="s">
        <v>325</v>
      </c>
      <c r="K198" t="s">
        <v>61</v>
      </c>
      <c r="L198">
        <v>8377297</v>
      </c>
      <c r="M198">
        <v>11668.89</v>
      </c>
      <c r="N198">
        <v>11668.89</v>
      </c>
      <c r="O198">
        <v>1750.33</v>
      </c>
      <c r="P198">
        <v>1750.34</v>
      </c>
      <c r="Q198" s="66">
        <v>42613</v>
      </c>
      <c r="R198" s="66">
        <v>43161</v>
      </c>
    </row>
    <row r="199" spans="7:18" x14ac:dyDescent="0.25">
      <c r="G199"/>
      <c r="H199" t="s">
        <v>326</v>
      </c>
      <c r="I199" t="s">
        <v>327</v>
      </c>
      <c r="J199" t="s">
        <v>328</v>
      </c>
      <c r="K199" t="s">
        <v>61</v>
      </c>
      <c r="L199">
        <v>7323532</v>
      </c>
      <c r="M199">
        <v>10188</v>
      </c>
      <c r="N199">
        <v>6188</v>
      </c>
      <c r="O199">
        <v>928.2</v>
      </c>
      <c r="P199">
        <v>928.2</v>
      </c>
      <c r="Q199" s="66">
        <v>42278</v>
      </c>
      <c r="R199" s="66">
        <v>43146</v>
      </c>
    </row>
    <row r="200" spans="7:18" x14ac:dyDescent="0.25">
      <c r="G200"/>
      <c r="H200" t="s">
        <v>329</v>
      </c>
      <c r="I200" t="s">
        <v>330</v>
      </c>
      <c r="J200" t="s">
        <v>2534</v>
      </c>
      <c r="K200" t="s">
        <v>65</v>
      </c>
      <c r="L200">
        <v>7296742</v>
      </c>
      <c r="M200">
        <v>96430</v>
      </c>
      <c r="N200">
        <v>91830</v>
      </c>
      <c r="O200">
        <v>13774.5</v>
      </c>
      <c r="P200">
        <v>13774.5</v>
      </c>
      <c r="Q200" s="66">
        <v>42951</v>
      </c>
      <c r="R200" s="66">
        <v>43100</v>
      </c>
    </row>
    <row r="201" spans="7:18" x14ac:dyDescent="0.25">
      <c r="G201"/>
      <c r="H201" t="s">
        <v>339</v>
      </c>
      <c r="I201" t="s">
        <v>340</v>
      </c>
      <c r="J201" t="s">
        <v>341</v>
      </c>
      <c r="K201" t="s">
        <v>77</v>
      </c>
      <c r="L201">
        <v>9009915</v>
      </c>
      <c r="M201">
        <v>10430</v>
      </c>
      <c r="N201">
        <v>10430</v>
      </c>
      <c r="O201">
        <v>1564.5</v>
      </c>
      <c r="P201">
        <v>1564.5</v>
      </c>
      <c r="Q201" s="66">
        <v>42968</v>
      </c>
      <c r="R201" s="66">
        <v>43190</v>
      </c>
    </row>
    <row r="202" spans="7:18" x14ac:dyDescent="0.25">
      <c r="G202"/>
      <c r="H202" t="s">
        <v>347</v>
      </c>
      <c r="I202" t="s">
        <v>288</v>
      </c>
      <c r="J202" t="s">
        <v>348</v>
      </c>
      <c r="K202" t="s">
        <v>65</v>
      </c>
      <c r="L202">
        <v>7090743</v>
      </c>
      <c r="M202">
        <v>78870</v>
      </c>
      <c r="N202">
        <v>78870</v>
      </c>
      <c r="O202">
        <v>11830.5</v>
      </c>
      <c r="P202">
        <v>11830.5</v>
      </c>
      <c r="Q202" s="66">
        <v>43191</v>
      </c>
      <c r="R202" s="66">
        <v>43676</v>
      </c>
    </row>
    <row r="203" spans="7:18" x14ac:dyDescent="0.25">
      <c r="G203"/>
      <c r="H203" t="s">
        <v>352</v>
      </c>
      <c r="I203" t="s">
        <v>353</v>
      </c>
      <c r="J203" t="s">
        <v>354</v>
      </c>
      <c r="K203" t="s">
        <v>65</v>
      </c>
      <c r="L203">
        <v>9001815</v>
      </c>
      <c r="M203">
        <v>4458</v>
      </c>
      <c r="N203">
        <v>4458</v>
      </c>
      <c r="O203">
        <v>668.7</v>
      </c>
      <c r="P203">
        <v>668.7</v>
      </c>
      <c r="Q203" s="66">
        <v>43024</v>
      </c>
      <c r="R203" s="66">
        <v>43251</v>
      </c>
    </row>
    <row r="204" spans="7:18" x14ac:dyDescent="0.25">
      <c r="G204"/>
      <c r="H204" t="s">
        <v>355</v>
      </c>
      <c r="I204" t="s">
        <v>2494</v>
      </c>
      <c r="J204" t="s">
        <v>356</v>
      </c>
      <c r="K204" t="s">
        <v>65</v>
      </c>
      <c r="L204">
        <v>7315602</v>
      </c>
      <c r="M204">
        <v>118356</v>
      </c>
      <c r="N204">
        <v>101386</v>
      </c>
      <c r="O204">
        <v>15207.9</v>
      </c>
      <c r="P204">
        <v>15207.9</v>
      </c>
      <c r="Q204" s="66">
        <v>43252</v>
      </c>
      <c r="R204" s="66">
        <v>43830</v>
      </c>
    </row>
    <row r="205" spans="7:18" x14ac:dyDescent="0.25">
      <c r="G205"/>
      <c r="H205" t="s">
        <v>359</v>
      </c>
      <c r="I205" t="s">
        <v>360</v>
      </c>
      <c r="J205" t="s">
        <v>361</v>
      </c>
      <c r="K205" t="s">
        <v>65</v>
      </c>
      <c r="L205">
        <v>7090124</v>
      </c>
      <c r="M205">
        <v>147541</v>
      </c>
      <c r="N205">
        <v>118326</v>
      </c>
      <c r="O205">
        <v>17748.900000000001</v>
      </c>
      <c r="P205">
        <v>17748.900000000001</v>
      </c>
      <c r="Q205" s="66">
        <v>43252</v>
      </c>
      <c r="R205" s="66">
        <v>43830</v>
      </c>
    </row>
    <row r="206" spans="7:18" x14ac:dyDescent="0.25">
      <c r="G206"/>
      <c r="H206" t="s">
        <v>367</v>
      </c>
      <c r="I206" t="s">
        <v>2495</v>
      </c>
      <c r="J206" t="s">
        <v>368</v>
      </c>
      <c r="K206" t="s">
        <v>203</v>
      </c>
      <c r="L206">
        <v>9355085</v>
      </c>
      <c r="M206">
        <v>49500</v>
      </c>
      <c r="N206">
        <v>49500</v>
      </c>
      <c r="O206">
        <v>7425</v>
      </c>
      <c r="P206">
        <v>7425</v>
      </c>
      <c r="Q206" s="66">
        <v>42968</v>
      </c>
      <c r="R206" s="66">
        <v>43333</v>
      </c>
    </row>
    <row r="207" spans="7:18" x14ac:dyDescent="0.25">
      <c r="G207"/>
      <c r="H207" t="s">
        <v>377</v>
      </c>
      <c r="I207" t="s">
        <v>378</v>
      </c>
      <c r="J207" t="s">
        <v>379</v>
      </c>
      <c r="K207" t="s">
        <v>65</v>
      </c>
      <c r="L207">
        <v>7810096</v>
      </c>
      <c r="M207">
        <v>15597</v>
      </c>
      <c r="N207">
        <v>15597</v>
      </c>
      <c r="O207">
        <v>2339.5500000000002</v>
      </c>
      <c r="P207">
        <v>2339.5500000000002</v>
      </c>
      <c r="Q207" s="66">
        <v>43024</v>
      </c>
      <c r="R207" s="66">
        <v>43251</v>
      </c>
    </row>
    <row r="208" spans="7:18" x14ac:dyDescent="0.25">
      <c r="G208"/>
      <c r="H208" t="s">
        <v>380</v>
      </c>
      <c r="I208" t="s">
        <v>381</v>
      </c>
      <c r="J208" t="s">
        <v>382</v>
      </c>
      <c r="K208" t="s">
        <v>65</v>
      </c>
      <c r="L208">
        <v>8029003</v>
      </c>
      <c r="M208">
        <v>15597</v>
      </c>
      <c r="N208">
        <v>15597</v>
      </c>
      <c r="O208">
        <v>2339.5500000000002</v>
      </c>
      <c r="P208">
        <v>2339.5500000000002</v>
      </c>
      <c r="Q208" s="66">
        <v>43024</v>
      </c>
      <c r="R208" s="66">
        <v>43251</v>
      </c>
    </row>
    <row r="209" spans="7:18" x14ac:dyDescent="0.25">
      <c r="G209"/>
      <c r="H209" t="s">
        <v>384</v>
      </c>
      <c r="I209" t="s">
        <v>385</v>
      </c>
      <c r="J209" t="s">
        <v>386</v>
      </c>
      <c r="K209" t="s">
        <v>61</v>
      </c>
      <c r="L209">
        <v>9002181</v>
      </c>
      <c r="M209">
        <v>7358</v>
      </c>
      <c r="N209">
        <v>7358</v>
      </c>
      <c r="O209">
        <v>1103.7</v>
      </c>
      <c r="P209">
        <v>1103.7</v>
      </c>
      <c r="Q209" s="66">
        <v>42993</v>
      </c>
      <c r="R209" s="66">
        <v>43190</v>
      </c>
    </row>
    <row r="210" spans="7:18" x14ac:dyDescent="0.25">
      <c r="G210"/>
      <c r="H210" t="s">
        <v>387</v>
      </c>
      <c r="I210" t="s">
        <v>388</v>
      </c>
      <c r="J210" t="s">
        <v>389</v>
      </c>
      <c r="K210" t="s">
        <v>77</v>
      </c>
      <c r="L210">
        <v>8994534</v>
      </c>
      <c r="M210">
        <v>10764.94</v>
      </c>
      <c r="N210">
        <v>10764.94</v>
      </c>
      <c r="O210">
        <v>1614.74</v>
      </c>
      <c r="P210">
        <v>1614.74</v>
      </c>
      <c r="Q210" s="66">
        <v>42979</v>
      </c>
      <c r="R210" s="66">
        <v>43159</v>
      </c>
    </row>
    <row r="211" spans="7:18" x14ac:dyDescent="0.25">
      <c r="G211"/>
      <c r="H211" t="s">
        <v>403</v>
      </c>
      <c r="I211" t="s">
        <v>2496</v>
      </c>
      <c r="J211" t="s">
        <v>404</v>
      </c>
      <c r="K211" t="s">
        <v>65</v>
      </c>
      <c r="L211">
        <v>7215075</v>
      </c>
      <c r="M211">
        <v>78442</v>
      </c>
      <c r="N211">
        <v>78442</v>
      </c>
      <c r="O211">
        <v>11766.3</v>
      </c>
      <c r="P211">
        <v>11766.3</v>
      </c>
      <c r="Q211" s="66">
        <v>43151</v>
      </c>
      <c r="R211" s="66">
        <v>43677</v>
      </c>
    </row>
    <row r="212" spans="7:18" x14ac:dyDescent="0.25">
      <c r="G212"/>
      <c r="H212" t="s">
        <v>413</v>
      </c>
      <c r="I212" t="s">
        <v>414</v>
      </c>
      <c r="J212" t="s">
        <v>415</v>
      </c>
      <c r="K212" t="s">
        <v>61</v>
      </c>
      <c r="L212">
        <v>9026426</v>
      </c>
      <c r="M212">
        <v>1231.71</v>
      </c>
      <c r="N212">
        <v>1231.71</v>
      </c>
      <c r="O212">
        <v>184.76</v>
      </c>
      <c r="P212">
        <v>184.75</v>
      </c>
      <c r="Q212" s="66">
        <v>43040</v>
      </c>
      <c r="R212" s="66">
        <v>43100</v>
      </c>
    </row>
    <row r="213" spans="7:18" x14ac:dyDescent="0.25">
      <c r="G213"/>
      <c r="H213" t="s">
        <v>427</v>
      </c>
      <c r="I213" t="s">
        <v>428</v>
      </c>
      <c r="J213" t="s">
        <v>429</v>
      </c>
      <c r="K213" t="s">
        <v>61</v>
      </c>
      <c r="L213">
        <v>9000545</v>
      </c>
      <c r="M213">
        <v>9115.98</v>
      </c>
      <c r="N213">
        <v>9115.98</v>
      </c>
      <c r="O213">
        <v>1367.4</v>
      </c>
      <c r="P213">
        <v>1367.39</v>
      </c>
      <c r="Q213" s="66">
        <v>43062</v>
      </c>
      <c r="R213" s="66">
        <v>43465</v>
      </c>
    </row>
    <row r="214" spans="7:18" x14ac:dyDescent="0.25">
      <c r="G214"/>
      <c r="H214" t="s">
        <v>436</v>
      </c>
      <c r="I214" t="s">
        <v>437</v>
      </c>
      <c r="J214" t="s">
        <v>438</v>
      </c>
      <c r="K214" t="s">
        <v>61</v>
      </c>
      <c r="L214">
        <v>9029316</v>
      </c>
      <c r="M214">
        <v>9101.32</v>
      </c>
      <c r="N214">
        <v>6887</v>
      </c>
      <c r="O214">
        <v>1033.05</v>
      </c>
      <c r="P214">
        <v>1033.05</v>
      </c>
      <c r="Q214" s="66">
        <v>42289</v>
      </c>
      <c r="R214" s="66">
        <v>43201</v>
      </c>
    </row>
    <row r="215" spans="7:18" x14ac:dyDescent="0.25">
      <c r="G215"/>
      <c r="H215" t="s">
        <v>444</v>
      </c>
      <c r="I215" t="s">
        <v>445</v>
      </c>
      <c r="J215" t="s">
        <v>446</v>
      </c>
      <c r="K215" t="s">
        <v>65</v>
      </c>
      <c r="L215">
        <v>9032601</v>
      </c>
      <c r="M215">
        <v>5702.59</v>
      </c>
      <c r="N215">
        <v>5702.59</v>
      </c>
      <c r="O215">
        <v>855.39</v>
      </c>
      <c r="P215">
        <v>855.39</v>
      </c>
      <c r="Q215" s="66">
        <v>43115</v>
      </c>
      <c r="R215" s="66">
        <v>43281</v>
      </c>
    </row>
    <row r="216" spans="7:18" x14ac:dyDescent="0.25">
      <c r="G216"/>
      <c r="H216" t="s">
        <v>449</v>
      </c>
      <c r="I216" t="s">
        <v>450</v>
      </c>
      <c r="J216" t="s">
        <v>451</v>
      </c>
      <c r="K216" t="s">
        <v>65</v>
      </c>
      <c r="L216">
        <v>8137932</v>
      </c>
      <c r="M216">
        <v>12684</v>
      </c>
      <c r="N216">
        <v>12684</v>
      </c>
      <c r="O216">
        <v>1902.6</v>
      </c>
      <c r="P216">
        <v>1902.6</v>
      </c>
      <c r="Q216" s="66">
        <v>43121</v>
      </c>
      <c r="R216" s="66">
        <v>43251</v>
      </c>
    </row>
    <row r="217" spans="7:18" x14ac:dyDescent="0.25">
      <c r="G217"/>
      <c r="H217" t="s">
        <v>455</v>
      </c>
      <c r="I217" t="s">
        <v>456</v>
      </c>
      <c r="J217" t="s">
        <v>457</v>
      </c>
      <c r="K217" t="s">
        <v>65</v>
      </c>
      <c r="L217">
        <v>7084754</v>
      </c>
      <c r="M217">
        <v>66543</v>
      </c>
      <c r="N217">
        <v>59537</v>
      </c>
      <c r="O217">
        <v>8930.5499999999993</v>
      </c>
      <c r="P217">
        <v>8930.5499999999993</v>
      </c>
      <c r="Q217" s="66">
        <v>43160</v>
      </c>
      <c r="R217" s="66">
        <v>43404</v>
      </c>
    </row>
    <row r="218" spans="7:18" x14ac:dyDescent="0.25">
      <c r="G218"/>
      <c r="H218" t="s">
        <v>464</v>
      </c>
      <c r="I218" t="s">
        <v>465</v>
      </c>
      <c r="J218" t="s">
        <v>466</v>
      </c>
      <c r="K218" t="s">
        <v>77</v>
      </c>
      <c r="L218">
        <v>9145491</v>
      </c>
      <c r="M218">
        <v>9500</v>
      </c>
      <c r="N218">
        <v>9500</v>
      </c>
      <c r="O218">
        <v>1425</v>
      </c>
      <c r="P218">
        <v>1425</v>
      </c>
      <c r="Q218" s="66">
        <v>43132</v>
      </c>
      <c r="R218" s="66">
        <v>43847</v>
      </c>
    </row>
    <row r="219" spans="7:18" x14ac:dyDescent="0.25">
      <c r="G219"/>
      <c r="H219" t="s">
        <v>469</v>
      </c>
      <c r="I219" t="s">
        <v>470</v>
      </c>
      <c r="J219" t="s">
        <v>471</v>
      </c>
      <c r="K219" t="s">
        <v>71</v>
      </c>
      <c r="L219">
        <v>9156507</v>
      </c>
      <c r="M219">
        <v>2600</v>
      </c>
      <c r="N219">
        <v>2600</v>
      </c>
      <c r="O219">
        <v>390</v>
      </c>
      <c r="P219">
        <v>390</v>
      </c>
      <c r="Q219" s="66">
        <v>43160</v>
      </c>
      <c r="R219" s="66">
        <v>43343</v>
      </c>
    </row>
    <row r="220" spans="7:18" x14ac:dyDescent="0.25">
      <c r="G220"/>
      <c r="H220" t="s">
        <v>472</v>
      </c>
      <c r="I220" t="s">
        <v>473</v>
      </c>
      <c r="J220" t="s">
        <v>474</v>
      </c>
      <c r="K220" t="s">
        <v>61</v>
      </c>
      <c r="L220">
        <v>9029904</v>
      </c>
      <c r="M220">
        <v>8300</v>
      </c>
      <c r="N220">
        <v>8300</v>
      </c>
      <c r="O220">
        <v>1245</v>
      </c>
      <c r="P220">
        <v>1245</v>
      </c>
      <c r="Q220" s="66">
        <v>43143</v>
      </c>
      <c r="R220" s="66">
        <v>43342</v>
      </c>
    </row>
    <row r="221" spans="7:18" x14ac:dyDescent="0.25">
      <c r="G221"/>
      <c r="H221" t="s">
        <v>485</v>
      </c>
      <c r="I221" t="s">
        <v>486</v>
      </c>
      <c r="J221" t="s">
        <v>487</v>
      </c>
      <c r="K221" t="s">
        <v>61</v>
      </c>
      <c r="L221">
        <v>7356316</v>
      </c>
      <c r="M221">
        <v>10374.75</v>
      </c>
      <c r="N221">
        <v>10056</v>
      </c>
      <c r="O221">
        <v>1508.4</v>
      </c>
      <c r="P221">
        <v>1508.4</v>
      </c>
      <c r="Q221" s="66">
        <v>42540</v>
      </c>
      <c r="R221" s="66">
        <v>43342</v>
      </c>
    </row>
    <row r="222" spans="7:18" x14ac:dyDescent="0.25">
      <c r="G222"/>
      <c r="H222" t="s">
        <v>494</v>
      </c>
      <c r="I222" t="s">
        <v>495</v>
      </c>
      <c r="J222" t="s">
        <v>496</v>
      </c>
      <c r="K222" t="s">
        <v>316</v>
      </c>
      <c r="L222">
        <v>9167923</v>
      </c>
      <c r="M222">
        <v>15500</v>
      </c>
      <c r="N222">
        <v>15500</v>
      </c>
      <c r="O222">
        <v>2325</v>
      </c>
      <c r="P222">
        <v>2325</v>
      </c>
      <c r="Q222" s="66">
        <v>43160</v>
      </c>
      <c r="R222" s="66">
        <v>43496</v>
      </c>
    </row>
    <row r="223" spans="7:18" x14ac:dyDescent="0.25">
      <c r="G223"/>
      <c r="H223" t="s">
        <v>504</v>
      </c>
      <c r="I223" t="s">
        <v>505</v>
      </c>
      <c r="J223" t="s">
        <v>506</v>
      </c>
      <c r="K223" t="s">
        <v>65</v>
      </c>
      <c r="L223">
        <v>9136101</v>
      </c>
      <c r="M223">
        <v>5701.6</v>
      </c>
      <c r="N223">
        <v>5701.6</v>
      </c>
      <c r="O223">
        <v>855.24</v>
      </c>
      <c r="P223">
        <v>855.24</v>
      </c>
      <c r="Q223" s="66">
        <v>43179</v>
      </c>
      <c r="R223" s="66">
        <v>43311</v>
      </c>
    </row>
    <row r="224" spans="7:18" x14ac:dyDescent="0.25">
      <c r="G224"/>
      <c r="H224" t="s">
        <v>511</v>
      </c>
      <c r="I224" t="s">
        <v>512</v>
      </c>
      <c r="J224" t="s">
        <v>2535</v>
      </c>
      <c r="K224" t="s">
        <v>65</v>
      </c>
      <c r="L224">
        <v>7071421</v>
      </c>
      <c r="M224">
        <v>11720</v>
      </c>
      <c r="N224">
        <v>11720</v>
      </c>
      <c r="O224">
        <v>1758</v>
      </c>
      <c r="P224">
        <v>1758</v>
      </c>
      <c r="Q224" s="66">
        <v>43221</v>
      </c>
      <c r="R224" s="66">
        <v>43404</v>
      </c>
    </row>
    <row r="225" spans="7:18" x14ac:dyDescent="0.25">
      <c r="G225"/>
      <c r="H225" t="s">
        <v>513</v>
      </c>
      <c r="I225" t="s">
        <v>514</v>
      </c>
      <c r="J225" t="s">
        <v>515</v>
      </c>
      <c r="K225" t="s">
        <v>65</v>
      </c>
      <c r="L225">
        <v>7159316</v>
      </c>
      <c r="M225">
        <v>4600</v>
      </c>
      <c r="N225">
        <v>4600</v>
      </c>
      <c r="O225">
        <v>690</v>
      </c>
      <c r="P225">
        <v>690</v>
      </c>
      <c r="Q225" s="66">
        <v>43222</v>
      </c>
      <c r="R225" s="66">
        <v>43311</v>
      </c>
    </row>
    <row r="226" spans="7:18" x14ac:dyDescent="0.25">
      <c r="G226"/>
      <c r="H226" t="s">
        <v>520</v>
      </c>
      <c r="I226" t="s">
        <v>521</v>
      </c>
      <c r="J226" t="s">
        <v>522</v>
      </c>
      <c r="K226" t="s">
        <v>77</v>
      </c>
      <c r="L226">
        <v>7189323</v>
      </c>
      <c r="M226">
        <v>17852.43</v>
      </c>
      <c r="N226">
        <v>11440.99</v>
      </c>
      <c r="O226">
        <v>1716.15</v>
      </c>
      <c r="P226">
        <v>1716.15</v>
      </c>
      <c r="Q226" s="66">
        <v>43374</v>
      </c>
      <c r="R226" s="66">
        <v>43465</v>
      </c>
    </row>
    <row r="227" spans="7:18" x14ac:dyDescent="0.25">
      <c r="G227"/>
      <c r="H227" t="s">
        <v>525</v>
      </c>
      <c r="I227" t="s">
        <v>423</v>
      </c>
      <c r="J227" t="s">
        <v>424</v>
      </c>
      <c r="K227" t="s">
        <v>77</v>
      </c>
      <c r="L227">
        <v>7577311</v>
      </c>
      <c r="M227">
        <v>12402.28</v>
      </c>
      <c r="N227">
        <v>11429.07</v>
      </c>
      <c r="O227">
        <v>1714.36</v>
      </c>
      <c r="P227">
        <v>1714.36</v>
      </c>
      <c r="Q227" s="66">
        <v>43160</v>
      </c>
      <c r="R227" s="66">
        <v>43800</v>
      </c>
    </row>
    <row r="228" spans="7:18" x14ac:dyDescent="0.25">
      <c r="G228"/>
      <c r="H228" t="s">
        <v>526</v>
      </c>
      <c r="I228" t="s">
        <v>527</v>
      </c>
      <c r="J228" t="s">
        <v>528</v>
      </c>
      <c r="K228" t="s">
        <v>77</v>
      </c>
      <c r="L228">
        <v>9136461</v>
      </c>
      <c r="M228">
        <v>10952</v>
      </c>
      <c r="N228">
        <v>10952</v>
      </c>
      <c r="O228">
        <v>1642.8</v>
      </c>
      <c r="P228">
        <v>1642.8</v>
      </c>
      <c r="Q228" s="66">
        <v>43252</v>
      </c>
      <c r="R228" s="66">
        <v>44166</v>
      </c>
    </row>
    <row r="229" spans="7:18" x14ac:dyDescent="0.25">
      <c r="G229"/>
      <c r="H229" t="s">
        <v>529</v>
      </c>
      <c r="I229" t="s">
        <v>530</v>
      </c>
      <c r="J229" t="s">
        <v>531</v>
      </c>
      <c r="K229" t="s">
        <v>61</v>
      </c>
      <c r="L229">
        <v>9236984</v>
      </c>
      <c r="M229">
        <v>7339.93</v>
      </c>
      <c r="N229">
        <v>7339.93</v>
      </c>
      <c r="O229">
        <v>1100.99</v>
      </c>
      <c r="P229">
        <v>1100.99</v>
      </c>
      <c r="Q229" s="66">
        <v>43250</v>
      </c>
      <c r="R229" s="66">
        <v>43281</v>
      </c>
    </row>
    <row r="230" spans="7:18" x14ac:dyDescent="0.25">
      <c r="G230"/>
      <c r="H230" t="s">
        <v>536</v>
      </c>
      <c r="I230" t="s">
        <v>537</v>
      </c>
      <c r="J230" t="s">
        <v>538</v>
      </c>
      <c r="K230" t="s">
        <v>65</v>
      </c>
      <c r="L230">
        <v>7385954</v>
      </c>
      <c r="M230">
        <v>74730</v>
      </c>
      <c r="N230">
        <v>67441</v>
      </c>
      <c r="O230">
        <v>10116.15</v>
      </c>
      <c r="P230">
        <v>10116.15</v>
      </c>
      <c r="Q230" s="66">
        <v>43344</v>
      </c>
      <c r="R230" s="66">
        <v>43889</v>
      </c>
    </row>
    <row r="231" spans="7:18" x14ac:dyDescent="0.25">
      <c r="G231"/>
      <c r="H231" t="s">
        <v>539</v>
      </c>
      <c r="I231" t="s">
        <v>540</v>
      </c>
      <c r="J231" t="s">
        <v>541</v>
      </c>
      <c r="K231" t="s">
        <v>65</v>
      </c>
      <c r="L231">
        <v>7688364</v>
      </c>
      <c r="M231">
        <v>5701.6</v>
      </c>
      <c r="N231">
        <v>5701.6</v>
      </c>
      <c r="O231">
        <v>855.24</v>
      </c>
      <c r="P231">
        <v>855.24</v>
      </c>
      <c r="Q231" s="66">
        <v>43276</v>
      </c>
      <c r="R231" s="66">
        <v>43373</v>
      </c>
    </row>
    <row r="232" spans="7:18" x14ac:dyDescent="0.25">
      <c r="G232"/>
      <c r="H232" t="s">
        <v>542</v>
      </c>
      <c r="I232" t="s">
        <v>543</v>
      </c>
      <c r="J232" t="s">
        <v>544</v>
      </c>
      <c r="K232" t="s">
        <v>65</v>
      </c>
      <c r="L232">
        <v>9212154</v>
      </c>
      <c r="M232">
        <v>5020</v>
      </c>
      <c r="N232">
        <v>4093</v>
      </c>
      <c r="O232">
        <v>613.95000000000005</v>
      </c>
      <c r="P232">
        <v>613.95000000000005</v>
      </c>
      <c r="Q232" s="66">
        <v>43259</v>
      </c>
      <c r="R232" s="66">
        <v>43404</v>
      </c>
    </row>
    <row r="233" spans="7:18" x14ac:dyDescent="0.25">
      <c r="G233"/>
      <c r="H233" t="s">
        <v>545</v>
      </c>
      <c r="I233" t="s">
        <v>546</v>
      </c>
      <c r="J233" t="s">
        <v>547</v>
      </c>
      <c r="K233" t="s">
        <v>61</v>
      </c>
      <c r="L233">
        <v>9251763</v>
      </c>
      <c r="M233">
        <v>8000</v>
      </c>
      <c r="N233">
        <v>8000</v>
      </c>
      <c r="O233">
        <v>1200</v>
      </c>
      <c r="P233">
        <v>1200</v>
      </c>
      <c r="Q233" s="66">
        <v>43307</v>
      </c>
      <c r="R233" s="66">
        <v>43404</v>
      </c>
    </row>
    <row r="234" spans="7:18" x14ac:dyDescent="0.25">
      <c r="G234"/>
      <c r="H234" t="s">
        <v>560</v>
      </c>
      <c r="I234" t="s">
        <v>561</v>
      </c>
      <c r="J234" t="s">
        <v>562</v>
      </c>
      <c r="K234" t="s">
        <v>65</v>
      </c>
      <c r="L234">
        <v>7080563</v>
      </c>
      <c r="M234">
        <v>23636.87</v>
      </c>
      <c r="N234">
        <v>14807.15</v>
      </c>
      <c r="O234">
        <v>2221.08</v>
      </c>
      <c r="P234">
        <v>2221.0700000000002</v>
      </c>
      <c r="Q234" s="66">
        <v>43373</v>
      </c>
      <c r="R234" s="66">
        <v>43738</v>
      </c>
    </row>
    <row r="235" spans="7:18" x14ac:dyDescent="0.25">
      <c r="G235"/>
      <c r="H235" t="s">
        <v>563</v>
      </c>
      <c r="I235" t="s">
        <v>564</v>
      </c>
      <c r="J235" t="s">
        <v>565</v>
      </c>
      <c r="K235" t="s">
        <v>77</v>
      </c>
      <c r="L235">
        <v>7404184</v>
      </c>
      <c r="M235">
        <v>10433</v>
      </c>
      <c r="N235">
        <v>10433</v>
      </c>
      <c r="O235">
        <v>1564.95</v>
      </c>
      <c r="P235">
        <v>1564.95</v>
      </c>
      <c r="Q235" s="66">
        <v>43357</v>
      </c>
      <c r="R235" s="66">
        <v>44104</v>
      </c>
    </row>
    <row r="236" spans="7:18" x14ac:dyDescent="0.25">
      <c r="G236"/>
      <c r="H236" t="s">
        <v>569</v>
      </c>
      <c r="I236" t="s">
        <v>570</v>
      </c>
      <c r="J236" t="s">
        <v>571</v>
      </c>
      <c r="K236" t="s">
        <v>77</v>
      </c>
      <c r="L236">
        <v>7273936</v>
      </c>
      <c r="M236">
        <v>11052.03</v>
      </c>
      <c r="N236">
        <v>11052.03</v>
      </c>
      <c r="O236">
        <v>1657.81</v>
      </c>
      <c r="P236">
        <v>1657.8</v>
      </c>
      <c r="Q236" s="66">
        <v>43363</v>
      </c>
      <c r="R236" s="66">
        <v>43646</v>
      </c>
    </row>
    <row r="237" spans="7:18" x14ac:dyDescent="0.25">
      <c r="G237"/>
      <c r="H237" t="s">
        <v>587</v>
      </c>
      <c r="I237" t="s">
        <v>588</v>
      </c>
      <c r="J237" t="s">
        <v>589</v>
      </c>
      <c r="K237" t="s">
        <v>77</v>
      </c>
      <c r="L237">
        <v>9244852</v>
      </c>
      <c r="M237">
        <v>10937.8</v>
      </c>
      <c r="N237">
        <v>10937.8</v>
      </c>
      <c r="O237">
        <v>1640.67</v>
      </c>
      <c r="P237">
        <v>1640.67</v>
      </c>
      <c r="Q237" s="66">
        <v>43375</v>
      </c>
      <c r="R237" s="66">
        <v>43739</v>
      </c>
    </row>
    <row r="238" spans="7:18" x14ac:dyDescent="0.25">
      <c r="G238"/>
      <c r="H238" t="s">
        <v>591</v>
      </c>
      <c r="I238" t="s">
        <v>592</v>
      </c>
      <c r="J238" t="s">
        <v>593</v>
      </c>
      <c r="K238" t="s">
        <v>71</v>
      </c>
      <c r="L238">
        <v>7312213</v>
      </c>
      <c r="M238">
        <v>3151.17</v>
      </c>
      <c r="N238">
        <v>3151.17</v>
      </c>
      <c r="O238">
        <v>472.68</v>
      </c>
      <c r="P238">
        <v>472.67</v>
      </c>
      <c r="Q238" s="66">
        <v>43422</v>
      </c>
      <c r="R238" s="66">
        <v>43830</v>
      </c>
    </row>
    <row r="239" spans="7:18" x14ac:dyDescent="0.25">
      <c r="G239"/>
      <c r="H239" t="s">
        <v>594</v>
      </c>
      <c r="I239" t="s">
        <v>595</v>
      </c>
      <c r="J239" t="s">
        <v>596</v>
      </c>
      <c r="K239" t="s">
        <v>77</v>
      </c>
      <c r="L239">
        <v>7668321</v>
      </c>
      <c r="M239">
        <v>11607</v>
      </c>
      <c r="N239">
        <v>11607</v>
      </c>
      <c r="O239">
        <v>1741.05</v>
      </c>
      <c r="P239">
        <v>1741.05</v>
      </c>
      <c r="Q239" s="66">
        <v>43450</v>
      </c>
      <c r="R239" s="66">
        <v>43830</v>
      </c>
    </row>
    <row r="240" spans="7:18" x14ac:dyDescent="0.25">
      <c r="G240"/>
      <c r="H240" t="s">
        <v>597</v>
      </c>
      <c r="I240" t="s">
        <v>598</v>
      </c>
      <c r="J240" t="s">
        <v>599</v>
      </c>
      <c r="K240" t="s">
        <v>77</v>
      </c>
      <c r="L240">
        <v>7091553</v>
      </c>
      <c r="M240">
        <v>11713</v>
      </c>
      <c r="N240">
        <v>11713</v>
      </c>
      <c r="O240">
        <v>1756.95</v>
      </c>
      <c r="P240">
        <v>1756.95</v>
      </c>
      <c r="Q240" s="66">
        <v>43428</v>
      </c>
      <c r="R240" s="66">
        <v>43830</v>
      </c>
    </row>
    <row r="241" spans="7:18" x14ac:dyDescent="0.25">
      <c r="G241"/>
      <c r="H241" t="s">
        <v>602</v>
      </c>
      <c r="I241" t="s">
        <v>603</v>
      </c>
      <c r="J241" t="s">
        <v>604</v>
      </c>
      <c r="K241" t="s">
        <v>71</v>
      </c>
      <c r="L241">
        <v>9282904</v>
      </c>
      <c r="M241">
        <v>2724.34</v>
      </c>
      <c r="N241">
        <v>2724.34</v>
      </c>
      <c r="O241">
        <v>408.65</v>
      </c>
      <c r="P241">
        <v>408.65</v>
      </c>
      <c r="Q241" s="66">
        <v>43440</v>
      </c>
      <c r="R241" s="66">
        <v>43830</v>
      </c>
    </row>
    <row r="242" spans="7:18" x14ac:dyDescent="0.25">
      <c r="G242"/>
      <c r="H242" t="s">
        <v>609</v>
      </c>
      <c r="I242" t="s">
        <v>610</v>
      </c>
      <c r="J242" t="s">
        <v>611</v>
      </c>
      <c r="K242" t="s">
        <v>61</v>
      </c>
      <c r="L242">
        <v>9289823</v>
      </c>
      <c r="M242">
        <v>1170</v>
      </c>
      <c r="N242">
        <v>1170</v>
      </c>
      <c r="O242">
        <v>175.5</v>
      </c>
      <c r="P242">
        <v>175.5</v>
      </c>
      <c r="Q242" s="66">
        <v>43452</v>
      </c>
      <c r="R242" s="66">
        <v>43524</v>
      </c>
    </row>
    <row r="243" spans="7:18" x14ac:dyDescent="0.25">
      <c r="G243"/>
      <c r="H243" t="s">
        <v>614</v>
      </c>
      <c r="I243" t="s">
        <v>615</v>
      </c>
      <c r="J243" t="s">
        <v>616</v>
      </c>
      <c r="K243" t="s">
        <v>71</v>
      </c>
      <c r="L243">
        <v>9285036</v>
      </c>
      <c r="M243">
        <v>2032.52</v>
      </c>
      <c r="N243">
        <v>2032.52</v>
      </c>
      <c r="O243">
        <v>304.88</v>
      </c>
      <c r="P243">
        <v>304.88</v>
      </c>
      <c r="Q243" s="66">
        <v>43447</v>
      </c>
      <c r="R243" s="66">
        <v>43830</v>
      </c>
    </row>
    <row r="244" spans="7:18" x14ac:dyDescent="0.25">
      <c r="G244"/>
      <c r="H244" t="s">
        <v>631</v>
      </c>
      <c r="I244" t="s">
        <v>632</v>
      </c>
      <c r="J244" t="s">
        <v>633</v>
      </c>
      <c r="K244" t="s">
        <v>61</v>
      </c>
      <c r="L244">
        <v>7689197</v>
      </c>
      <c r="M244">
        <v>3176</v>
      </c>
      <c r="N244">
        <v>3176</v>
      </c>
      <c r="O244">
        <v>476.4</v>
      </c>
      <c r="P244">
        <v>476.4</v>
      </c>
      <c r="Q244" s="66">
        <v>43524</v>
      </c>
      <c r="R244" s="66">
        <v>43646</v>
      </c>
    </row>
    <row r="245" spans="7:18" x14ac:dyDescent="0.25">
      <c r="G245"/>
      <c r="H245" t="s">
        <v>640</v>
      </c>
      <c r="I245" t="s">
        <v>481</v>
      </c>
      <c r="J245" t="s">
        <v>482</v>
      </c>
      <c r="K245" t="s">
        <v>65</v>
      </c>
      <c r="L245">
        <v>9161876</v>
      </c>
      <c r="M245">
        <v>88330</v>
      </c>
      <c r="N245">
        <v>75530</v>
      </c>
      <c r="O245">
        <v>11329.5</v>
      </c>
      <c r="P245">
        <v>11329.5</v>
      </c>
      <c r="Q245" s="66">
        <v>43525</v>
      </c>
      <c r="R245" s="66">
        <v>44196</v>
      </c>
    </row>
    <row r="246" spans="7:18" x14ac:dyDescent="0.25">
      <c r="G246"/>
      <c r="H246" t="s">
        <v>641</v>
      </c>
      <c r="I246" t="s">
        <v>642</v>
      </c>
      <c r="J246" t="s">
        <v>643</v>
      </c>
      <c r="K246" t="s">
        <v>77</v>
      </c>
      <c r="L246">
        <v>7072092</v>
      </c>
      <c r="M246">
        <v>7571.41</v>
      </c>
      <c r="N246">
        <v>2752</v>
      </c>
      <c r="O246">
        <v>412.8</v>
      </c>
      <c r="P246">
        <v>412.8</v>
      </c>
      <c r="Q246" s="66">
        <v>43497</v>
      </c>
      <c r="R246" s="66">
        <v>43891</v>
      </c>
    </row>
    <row r="247" spans="7:18" x14ac:dyDescent="0.25">
      <c r="G247"/>
      <c r="H247" t="s">
        <v>659</v>
      </c>
      <c r="I247" t="s">
        <v>521</v>
      </c>
      <c r="J247" t="s">
        <v>660</v>
      </c>
      <c r="K247" t="s">
        <v>77</v>
      </c>
      <c r="L247">
        <v>7189323</v>
      </c>
      <c r="M247">
        <v>12338</v>
      </c>
      <c r="N247">
        <v>9909</v>
      </c>
      <c r="O247">
        <v>1486.35</v>
      </c>
      <c r="P247">
        <v>1486.35</v>
      </c>
      <c r="Q247" s="66">
        <v>43769</v>
      </c>
      <c r="R247" s="66">
        <v>43890</v>
      </c>
    </row>
    <row r="248" spans="7:18" x14ac:dyDescent="0.25">
      <c r="G248"/>
      <c r="H248" t="s">
        <v>661</v>
      </c>
      <c r="I248" t="s">
        <v>662</v>
      </c>
      <c r="J248" t="s">
        <v>663</v>
      </c>
      <c r="K248" t="s">
        <v>77</v>
      </c>
      <c r="L248">
        <v>7360813</v>
      </c>
      <c r="M248">
        <v>12398.13</v>
      </c>
      <c r="N248">
        <v>9909</v>
      </c>
      <c r="O248">
        <v>1486.35</v>
      </c>
      <c r="P248">
        <v>1486.35</v>
      </c>
      <c r="Q248" s="66">
        <v>43578</v>
      </c>
      <c r="R248" s="66">
        <v>43769</v>
      </c>
    </row>
    <row r="249" spans="7:18" x14ac:dyDescent="0.25">
      <c r="G249"/>
      <c r="H249" t="s">
        <v>678</v>
      </c>
      <c r="I249" t="s">
        <v>679</v>
      </c>
      <c r="J249" t="s">
        <v>680</v>
      </c>
      <c r="K249" t="s">
        <v>65</v>
      </c>
      <c r="L249">
        <v>7328491</v>
      </c>
      <c r="M249">
        <v>19432.169999999998</v>
      </c>
      <c r="N249">
        <v>16751.990000000002</v>
      </c>
      <c r="O249">
        <v>2512.8000000000002</v>
      </c>
      <c r="P249">
        <v>2512.8000000000002</v>
      </c>
      <c r="Q249" s="66">
        <v>43668</v>
      </c>
      <c r="R249" s="66">
        <v>43830</v>
      </c>
    </row>
    <row r="250" spans="7:18" x14ac:dyDescent="0.25">
      <c r="G250"/>
      <c r="H250" t="s">
        <v>684</v>
      </c>
      <c r="I250" t="s">
        <v>682</v>
      </c>
      <c r="J250" t="s">
        <v>685</v>
      </c>
      <c r="K250" t="s">
        <v>203</v>
      </c>
      <c r="L250">
        <v>6411884</v>
      </c>
      <c r="M250">
        <v>30000</v>
      </c>
      <c r="N250">
        <v>30000</v>
      </c>
      <c r="O250">
        <v>4500</v>
      </c>
      <c r="P250">
        <v>4500</v>
      </c>
      <c r="Q250" s="66">
        <v>43586</v>
      </c>
      <c r="R250" s="66">
        <v>43769</v>
      </c>
    </row>
    <row r="251" spans="7:18" x14ac:dyDescent="0.25">
      <c r="G251"/>
      <c r="H251" t="s">
        <v>689</v>
      </c>
      <c r="I251" t="s">
        <v>690</v>
      </c>
      <c r="J251" t="s">
        <v>691</v>
      </c>
      <c r="K251" t="s">
        <v>61</v>
      </c>
      <c r="L251">
        <v>9370266</v>
      </c>
      <c r="M251">
        <v>9931.7099999999991</v>
      </c>
      <c r="N251">
        <v>7351.9</v>
      </c>
      <c r="O251">
        <v>1102.79</v>
      </c>
      <c r="P251">
        <v>1102.78</v>
      </c>
      <c r="Q251" s="66">
        <v>43678</v>
      </c>
      <c r="R251" s="66">
        <v>43861</v>
      </c>
    </row>
    <row r="252" spans="7:18" x14ac:dyDescent="0.25">
      <c r="G252"/>
      <c r="H252" t="s">
        <v>699</v>
      </c>
      <c r="I252" t="s">
        <v>700</v>
      </c>
      <c r="J252" t="s">
        <v>701</v>
      </c>
      <c r="K252" t="s">
        <v>71</v>
      </c>
      <c r="L252">
        <v>9421387</v>
      </c>
      <c r="M252">
        <v>3779.67</v>
      </c>
      <c r="N252">
        <v>3779.67</v>
      </c>
      <c r="O252">
        <v>566.95000000000005</v>
      </c>
      <c r="P252">
        <v>566.95000000000005</v>
      </c>
      <c r="Q252" s="66">
        <v>43741</v>
      </c>
      <c r="R252" s="66">
        <v>44196</v>
      </c>
    </row>
    <row r="253" spans="7:18" x14ac:dyDescent="0.25">
      <c r="G253"/>
      <c r="H253" t="s">
        <v>702</v>
      </c>
      <c r="I253" t="s">
        <v>703</v>
      </c>
      <c r="J253" t="s">
        <v>704</v>
      </c>
      <c r="K253" t="s">
        <v>65</v>
      </c>
      <c r="L253">
        <v>7198612</v>
      </c>
      <c r="M253">
        <v>15207.77</v>
      </c>
      <c r="N253">
        <v>12997.71</v>
      </c>
      <c r="O253">
        <v>1949.66</v>
      </c>
      <c r="P253">
        <v>1949.65</v>
      </c>
      <c r="Q253" s="66">
        <v>43739</v>
      </c>
      <c r="R253" s="66">
        <v>43830</v>
      </c>
    </row>
    <row r="254" spans="7:18" x14ac:dyDescent="0.25">
      <c r="G254"/>
      <c r="H254" t="s">
        <v>2369</v>
      </c>
      <c r="I254" t="s">
        <v>2370</v>
      </c>
      <c r="J254" t="s">
        <v>2371</v>
      </c>
      <c r="K254" t="s">
        <v>65</v>
      </c>
      <c r="L254">
        <v>8064893</v>
      </c>
      <c r="M254">
        <v>17222.05</v>
      </c>
      <c r="N254">
        <v>15289.68</v>
      </c>
      <c r="O254">
        <v>2293.4499999999998</v>
      </c>
      <c r="P254">
        <v>2293.4499999999998</v>
      </c>
      <c r="Q254" s="66">
        <v>43739</v>
      </c>
      <c r="R254" s="66">
        <v>43921</v>
      </c>
    </row>
    <row r="255" spans="7:18" x14ac:dyDescent="0.25">
      <c r="G255"/>
      <c r="H255" t="s">
        <v>2372</v>
      </c>
      <c r="I255" t="s">
        <v>2373</v>
      </c>
      <c r="J255" t="s">
        <v>2374</v>
      </c>
      <c r="K255" t="s">
        <v>65</v>
      </c>
      <c r="L255">
        <v>8210275</v>
      </c>
      <c r="M255">
        <v>15207.77</v>
      </c>
      <c r="N255">
        <v>15207.77</v>
      </c>
      <c r="O255">
        <v>2281.17</v>
      </c>
      <c r="P255">
        <v>2281.16</v>
      </c>
      <c r="Q255" s="66">
        <v>43759</v>
      </c>
      <c r="R255" s="66">
        <v>43830</v>
      </c>
    </row>
    <row r="256" spans="7:18" x14ac:dyDescent="0.25">
      <c r="G256"/>
      <c r="H256" t="s">
        <v>2375</v>
      </c>
      <c r="I256" t="s">
        <v>2376</v>
      </c>
      <c r="J256" t="s">
        <v>2377</v>
      </c>
      <c r="K256" t="s">
        <v>65</v>
      </c>
      <c r="L256">
        <v>9253166</v>
      </c>
      <c r="M256">
        <v>9653.4500000000007</v>
      </c>
      <c r="N256">
        <v>9653.4500000000007</v>
      </c>
      <c r="O256">
        <v>1448.02</v>
      </c>
      <c r="P256">
        <v>1448.02</v>
      </c>
      <c r="Q256" s="66">
        <v>43509</v>
      </c>
      <c r="R256" s="66">
        <v>43873</v>
      </c>
    </row>
    <row r="257" spans="7:18" x14ac:dyDescent="0.25">
      <c r="G257"/>
      <c r="H257" t="s">
        <v>2536</v>
      </c>
      <c r="I257" t="s">
        <v>2530</v>
      </c>
      <c r="J257" t="s">
        <v>2537</v>
      </c>
      <c r="K257" t="s">
        <v>203</v>
      </c>
      <c r="L257">
        <v>9230287</v>
      </c>
      <c r="M257">
        <v>33410</v>
      </c>
      <c r="N257">
        <v>33410</v>
      </c>
      <c r="O257">
        <v>5011.5</v>
      </c>
      <c r="P257">
        <v>5011.5</v>
      </c>
      <c r="Q257" s="66">
        <v>43221</v>
      </c>
      <c r="R257" s="66">
        <v>43890</v>
      </c>
    </row>
    <row r="258" spans="7:18" x14ac:dyDescent="0.25">
      <c r="G258"/>
      <c r="H258" t="s">
        <v>713</v>
      </c>
      <c r="I258" t="s">
        <v>714</v>
      </c>
      <c r="J258" t="s">
        <v>715</v>
      </c>
      <c r="K258" t="s">
        <v>61</v>
      </c>
      <c r="L258">
        <v>8845564</v>
      </c>
      <c r="M258">
        <v>30000</v>
      </c>
      <c r="N258">
        <v>25430</v>
      </c>
      <c r="O258">
        <v>4768.12</v>
      </c>
      <c r="P258">
        <v>1589.38</v>
      </c>
      <c r="Q258" s="66">
        <v>42683</v>
      </c>
      <c r="R258" s="66">
        <v>43100</v>
      </c>
    </row>
    <row r="259" spans="7:18" x14ac:dyDescent="0.25">
      <c r="G259"/>
      <c r="H259" t="s">
        <v>716</v>
      </c>
      <c r="I259" t="s">
        <v>717</v>
      </c>
      <c r="J259" t="s">
        <v>718</v>
      </c>
      <c r="K259" t="s">
        <v>61</v>
      </c>
      <c r="L259">
        <v>8851441</v>
      </c>
      <c r="M259">
        <v>75000</v>
      </c>
      <c r="N259">
        <v>50070</v>
      </c>
      <c r="O259">
        <v>9388.1200000000008</v>
      </c>
      <c r="P259">
        <v>3129.38</v>
      </c>
      <c r="Q259" s="66">
        <v>42578</v>
      </c>
      <c r="R259" s="66">
        <v>42674</v>
      </c>
    </row>
    <row r="260" spans="7:18" x14ac:dyDescent="0.25">
      <c r="G260"/>
      <c r="H260" t="s">
        <v>719</v>
      </c>
      <c r="I260" t="s">
        <v>720</v>
      </c>
      <c r="J260" t="s">
        <v>721</v>
      </c>
      <c r="K260" t="s">
        <v>77</v>
      </c>
      <c r="L260">
        <v>8889532</v>
      </c>
      <c r="M260">
        <v>50000</v>
      </c>
      <c r="N260">
        <v>50000</v>
      </c>
      <c r="O260">
        <v>9375</v>
      </c>
      <c r="P260">
        <v>3125</v>
      </c>
      <c r="Q260" s="66">
        <v>42814</v>
      </c>
      <c r="R260" s="66">
        <v>43099</v>
      </c>
    </row>
    <row r="261" spans="7:18" x14ac:dyDescent="0.25">
      <c r="G261"/>
      <c r="H261" t="s">
        <v>722</v>
      </c>
      <c r="I261" t="s">
        <v>648</v>
      </c>
      <c r="J261" t="s">
        <v>723</v>
      </c>
      <c r="K261" t="s">
        <v>65</v>
      </c>
      <c r="L261">
        <v>8989003</v>
      </c>
      <c r="M261">
        <v>300000</v>
      </c>
      <c r="N261">
        <v>299224</v>
      </c>
      <c r="O261">
        <v>56104.5</v>
      </c>
      <c r="P261">
        <v>18701.5</v>
      </c>
      <c r="Q261" s="66">
        <v>42919</v>
      </c>
      <c r="R261" s="66">
        <v>43100</v>
      </c>
    </row>
    <row r="262" spans="7:18" x14ac:dyDescent="0.25">
      <c r="G262"/>
      <c r="H262" t="s">
        <v>724</v>
      </c>
      <c r="I262" t="s">
        <v>725</v>
      </c>
      <c r="J262" t="s">
        <v>726</v>
      </c>
      <c r="K262" t="s">
        <v>65</v>
      </c>
      <c r="L262">
        <v>9004195</v>
      </c>
      <c r="M262">
        <v>100000</v>
      </c>
      <c r="N262">
        <v>100000</v>
      </c>
      <c r="O262">
        <v>18750</v>
      </c>
      <c r="P262">
        <v>6250</v>
      </c>
      <c r="Q262" s="66">
        <v>42950</v>
      </c>
      <c r="R262" s="66">
        <v>43100</v>
      </c>
    </row>
    <row r="263" spans="7:18" x14ac:dyDescent="0.25">
      <c r="G263"/>
      <c r="H263" t="s">
        <v>727</v>
      </c>
      <c r="I263" t="s">
        <v>728</v>
      </c>
      <c r="J263" t="s">
        <v>729</v>
      </c>
      <c r="K263" t="s">
        <v>77</v>
      </c>
      <c r="L263">
        <v>9231863</v>
      </c>
      <c r="M263">
        <v>30000</v>
      </c>
      <c r="N263">
        <v>30000</v>
      </c>
      <c r="O263">
        <v>5625</v>
      </c>
      <c r="P263">
        <v>1875</v>
      </c>
      <c r="Q263" s="66">
        <v>43265</v>
      </c>
      <c r="R263" s="66">
        <v>43391</v>
      </c>
    </row>
    <row r="264" spans="7:18" x14ac:dyDescent="0.25">
      <c r="G264"/>
      <c r="H264" t="s">
        <v>730</v>
      </c>
      <c r="I264" t="s">
        <v>731</v>
      </c>
      <c r="J264" t="s">
        <v>732</v>
      </c>
      <c r="K264" t="s">
        <v>65</v>
      </c>
      <c r="L264">
        <v>9173525</v>
      </c>
      <c r="M264">
        <v>42000</v>
      </c>
      <c r="N264">
        <v>42000</v>
      </c>
      <c r="O264">
        <v>7875</v>
      </c>
      <c r="P264">
        <v>2625</v>
      </c>
      <c r="Q264" s="66">
        <v>43320</v>
      </c>
      <c r="R264" s="66">
        <v>43465</v>
      </c>
    </row>
    <row r="265" spans="7:18" x14ac:dyDescent="0.25">
      <c r="G265"/>
      <c r="H265" t="s">
        <v>733</v>
      </c>
      <c r="I265" t="s">
        <v>734</v>
      </c>
      <c r="J265" t="s">
        <v>735</v>
      </c>
      <c r="K265" t="s">
        <v>65</v>
      </c>
      <c r="L265">
        <v>9257895</v>
      </c>
      <c r="M265">
        <v>92090</v>
      </c>
      <c r="N265">
        <v>40000</v>
      </c>
      <c r="O265">
        <v>7500</v>
      </c>
      <c r="P265">
        <v>2500</v>
      </c>
      <c r="Q265" s="66">
        <v>43467</v>
      </c>
      <c r="R265" s="66">
        <v>43830</v>
      </c>
    </row>
    <row r="266" spans="7:18" x14ac:dyDescent="0.25">
      <c r="G266"/>
      <c r="H266" t="s">
        <v>739</v>
      </c>
      <c r="I266" t="s">
        <v>740</v>
      </c>
      <c r="J266" t="s">
        <v>741</v>
      </c>
      <c r="K266" t="s">
        <v>61</v>
      </c>
      <c r="L266">
        <v>7477221</v>
      </c>
      <c r="M266">
        <v>335959.83</v>
      </c>
      <c r="N266">
        <v>335775.67</v>
      </c>
      <c r="O266">
        <v>251831.75</v>
      </c>
      <c r="P266">
        <v>83943.92</v>
      </c>
      <c r="Q266" s="66">
        <v>42736</v>
      </c>
      <c r="R266" s="66">
        <v>44104</v>
      </c>
    </row>
    <row r="267" spans="7:18" x14ac:dyDescent="0.25">
      <c r="G267"/>
      <c r="H267" t="s">
        <v>742</v>
      </c>
      <c r="I267" t="s">
        <v>743</v>
      </c>
      <c r="J267" t="s">
        <v>744</v>
      </c>
      <c r="K267" t="s">
        <v>71</v>
      </c>
      <c r="L267">
        <v>7430371</v>
      </c>
      <c r="M267">
        <v>378498</v>
      </c>
      <c r="N267">
        <v>367366.8</v>
      </c>
      <c r="O267">
        <v>275525.09999999998</v>
      </c>
      <c r="P267">
        <v>91841.7</v>
      </c>
      <c r="Q267" s="66">
        <v>43084</v>
      </c>
      <c r="R267" s="66">
        <v>44089</v>
      </c>
    </row>
    <row r="268" spans="7:18" x14ac:dyDescent="0.25">
      <c r="G268"/>
      <c r="H268" t="s">
        <v>751</v>
      </c>
      <c r="I268" t="s">
        <v>2538</v>
      </c>
      <c r="J268" t="s">
        <v>752</v>
      </c>
      <c r="K268" t="s">
        <v>61</v>
      </c>
      <c r="L268">
        <v>7956586</v>
      </c>
      <c r="M268">
        <v>490935.16</v>
      </c>
      <c r="N268">
        <v>488010.16</v>
      </c>
      <c r="O268">
        <v>366007.62</v>
      </c>
      <c r="P268">
        <v>122002.54</v>
      </c>
      <c r="Q268" s="66">
        <v>42736</v>
      </c>
      <c r="R268" s="66">
        <v>43830</v>
      </c>
    </row>
    <row r="269" spans="7:18" x14ac:dyDescent="0.25">
      <c r="G269"/>
      <c r="H269" t="s">
        <v>758</v>
      </c>
      <c r="I269" t="s">
        <v>759</v>
      </c>
      <c r="J269" t="s">
        <v>760</v>
      </c>
      <c r="K269" t="s">
        <v>61</v>
      </c>
      <c r="L269">
        <v>9026322</v>
      </c>
      <c r="M269">
        <v>571163.76</v>
      </c>
      <c r="N269">
        <v>570514.77</v>
      </c>
      <c r="O269">
        <v>427886.08000000002</v>
      </c>
      <c r="P269">
        <v>142628.69</v>
      </c>
      <c r="Q269" s="66">
        <v>43070</v>
      </c>
      <c r="R269" s="66">
        <v>44096</v>
      </c>
    </row>
    <row r="270" spans="7:18" x14ac:dyDescent="0.25">
      <c r="G270"/>
      <c r="H270" t="s">
        <v>766</v>
      </c>
      <c r="I270" t="s">
        <v>767</v>
      </c>
      <c r="J270" t="s">
        <v>768</v>
      </c>
      <c r="K270" t="s">
        <v>77</v>
      </c>
      <c r="L270">
        <v>7090437</v>
      </c>
      <c r="M270">
        <v>193180.44</v>
      </c>
      <c r="N270">
        <v>193180.44</v>
      </c>
      <c r="O270">
        <v>144885.34</v>
      </c>
      <c r="P270">
        <v>48295.1</v>
      </c>
      <c r="Q270" s="66">
        <v>43040</v>
      </c>
      <c r="R270" s="66">
        <v>44089</v>
      </c>
    </row>
    <row r="271" spans="7:18" x14ac:dyDescent="0.25">
      <c r="G271"/>
      <c r="H271" t="s">
        <v>771</v>
      </c>
      <c r="I271" t="s">
        <v>2538</v>
      </c>
      <c r="J271" t="s">
        <v>772</v>
      </c>
      <c r="K271" t="s">
        <v>61</v>
      </c>
      <c r="L271">
        <v>7956586</v>
      </c>
      <c r="M271">
        <v>1399991</v>
      </c>
      <c r="N271">
        <v>1399991</v>
      </c>
      <c r="O271">
        <v>1049993.25</v>
      </c>
      <c r="P271">
        <v>349997.75</v>
      </c>
      <c r="Q271" s="66">
        <v>42979</v>
      </c>
      <c r="R271" s="66">
        <v>43465</v>
      </c>
    </row>
    <row r="272" spans="7:18" x14ac:dyDescent="0.25">
      <c r="G272"/>
      <c r="H272" t="s">
        <v>773</v>
      </c>
      <c r="I272" t="s">
        <v>774</v>
      </c>
      <c r="J272" t="s">
        <v>775</v>
      </c>
      <c r="K272" t="s">
        <v>61</v>
      </c>
      <c r="L272">
        <v>7507791</v>
      </c>
      <c r="M272">
        <v>515240.29</v>
      </c>
      <c r="N272">
        <v>440964.22</v>
      </c>
      <c r="O272">
        <v>330723.17</v>
      </c>
      <c r="P272">
        <v>110241.05</v>
      </c>
      <c r="Q272" s="66">
        <v>43617</v>
      </c>
      <c r="R272" s="66">
        <v>44347</v>
      </c>
    </row>
    <row r="273" spans="7:18" x14ac:dyDescent="0.25">
      <c r="G273"/>
      <c r="H273" t="s">
        <v>779</v>
      </c>
      <c r="I273" t="s">
        <v>759</v>
      </c>
      <c r="J273" t="s">
        <v>780</v>
      </c>
      <c r="K273" t="s">
        <v>61</v>
      </c>
      <c r="L273">
        <v>9026322</v>
      </c>
      <c r="M273">
        <v>160889.96</v>
      </c>
      <c r="N273">
        <v>149147</v>
      </c>
      <c r="O273">
        <v>111860.25</v>
      </c>
      <c r="P273">
        <v>37286.75</v>
      </c>
      <c r="Q273" s="66">
        <v>43647</v>
      </c>
      <c r="R273" s="66">
        <v>44196</v>
      </c>
    </row>
    <row r="274" spans="7:18" x14ac:dyDescent="0.25">
      <c r="G274"/>
      <c r="H274" t="s">
        <v>781</v>
      </c>
      <c r="I274" t="s">
        <v>762</v>
      </c>
      <c r="J274" t="s">
        <v>782</v>
      </c>
      <c r="K274" t="s">
        <v>61</v>
      </c>
      <c r="L274">
        <v>7163701</v>
      </c>
      <c r="M274">
        <v>225668.74</v>
      </c>
      <c r="N274">
        <v>173385.21</v>
      </c>
      <c r="O274">
        <v>130038.9</v>
      </c>
      <c r="P274">
        <v>43346.31</v>
      </c>
      <c r="Q274" s="66">
        <v>43466</v>
      </c>
      <c r="R274" s="66">
        <v>44561</v>
      </c>
    </row>
    <row r="275" spans="7:18" x14ac:dyDescent="0.25">
      <c r="G275"/>
      <c r="H275" t="s">
        <v>783</v>
      </c>
      <c r="I275" t="s">
        <v>784</v>
      </c>
      <c r="J275" t="s">
        <v>785</v>
      </c>
      <c r="K275" t="s">
        <v>71</v>
      </c>
      <c r="L275">
        <v>7065842</v>
      </c>
      <c r="M275">
        <v>3868476.75</v>
      </c>
      <c r="N275">
        <v>2742890.23</v>
      </c>
      <c r="O275">
        <v>617150.31000000006</v>
      </c>
      <c r="P275">
        <v>205716.76</v>
      </c>
      <c r="Q275" s="66">
        <v>43248</v>
      </c>
      <c r="R275" s="66">
        <v>44343</v>
      </c>
    </row>
    <row r="276" spans="7:18" x14ac:dyDescent="0.25">
      <c r="G276"/>
      <c r="H276" t="s">
        <v>786</v>
      </c>
      <c r="I276" t="s">
        <v>787</v>
      </c>
      <c r="J276" t="s">
        <v>788</v>
      </c>
      <c r="K276" t="s">
        <v>65</v>
      </c>
      <c r="L276">
        <v>7513563</v>
      </c>
      <c r="M276">
        <v>343286.46</v>
      </c>
      <c r="N276">
        <v>343286.46</v>
      </c>
      <c r="O276">
        <v>257464.85</v>
      </c>
      <c r="P276">
        <v>85821.61</v>
      </c>
      <c r="Q276" s="66">
        <v>43497</v>
      </c>
      <c r="R276" s="66">
        <v>44592</v>
      </c>
    </row>
    <row r="277" spans="7:18" x14ac:dyDescent="0.25">
      <c r="G277"/>
      <c r="H277" t="s">
        <v>789</v>
      </c>
      <c r="I277" t="s">
        <v>790</v>
      </c>
      <c r="J277" t="s">
        <v>2539</v>
      </c>
      <c r="K277" t="s">
        <v>71</v>
      </c>
      <c r="L277">
        <v>5233282</v>
      </c>
      <c r="M277">
        <v>672031.94</v>
      </c>
      <c r="N277">
        <v>404481.24</v>
      </c>
      <c r="O277">
        <v>303360.94</v>
      </c>
      <c r="P277">
        <v>101120.3</v>
      </c>
      <c r="Q277" s="66">
        <v>43466</v>
      </c>
      <c r="R277" s="66">
        <v>44196</v>
      </c>
    </row>
    <row r="278" spans="7:18" x14ac:dyDescent="0.25">
      <c r="G278"/>
      <c r="H278" t="s">
        <v>2540</v>
      </c>
      <c r="I278" t="s">
        <v>743</v>
      </c>
      <c r="J278" t="s">
        <v>2541</v>
      </c>
      <c r="K278" t="s">
        <v>71</v>
      </c>
      <c r="L278">
        <v>7430371</v>
      </c>
      <c r="M278">
        <v>505933.66</v>
      </c>
      <c r="N278">
        <v>487344.61</v>
      </c>
      <c r="O278">
        <v>365508.46</v>
      </c>
      <c r="P278">
        <v>121836.15</v>
      </c>
      <c r="Q278" s="66">
        <v>43831</v>
      </c>
      <c r="R278" s="66">
        <v>44926</v>
      </c>
    </row>
    <row r="279" spans="7:18" x14ac:dyDescent="0.25">
      <c r="G279"/>
      <c r="H279" t="s">
        <v>2542</v>
      </c>
      <c r="I279" t="s">
        <v>743</v>
      </c>
      <c r="J279" t="s">
        <v>2543</v>
      </c>
      <c r="K279" t="s">
        <v>71</v>
      </c>
      <c r="L279">
        <v>7430371</v>
      </c>
      <c r="M279">
        <v>755181.85</v>
      </c>
      <c r="N279">
        <v>156985.47</v>
      </c>
      <c r="O279">
        <v>117739.1</v>
      </c>
      <c r="P279">
        <v>39246.370000000003</v>
      </c>
      <c r="Q279" s="66">
        <v>43739</v>
      </c>
      <c r="R279" s="66">
        <v>44834</v>
      </c>
    </row>
    <row r="280" spans="7:18" x14ac:dyDescent="0.25">
      <c r="G280"/>
      <c r="H280" t="s">
        <v>2544</v>
      </c>
      <c r="I280" t="s">
        <v>740</v>
      </c>
      <c r="J280" t="s">
        <v>2545</v>
      </c>
      <c r="K280" t="s">
        <v>61</v>
      </c>
      <c r="L280">
        <v>7477221</v>
      </c>
      <c r="M280">
        <v>1275193.1499999999</v>
      </c>
      <c r="N280">
        <v>1257208.71</v>
      </c>
      <c r="O280">
        <v>942906.55</v>
      </c>
      <c r="P280">
        <v>314302.15999999997</v>
      </c>
      <c r="Q280" s="66">
        <v>43831</v>
      </c>
      <c r="R280" s="66">
        <v>44926</v>
      </c>
    </row>
    <row r="281" spans="7:18" x14ac:dyDescent="0.25">
      <c r="G281"/>
      <c r="H281" t="s">
        <v>2546</v>
      </c>
      <c r="I281" t="s">
        <v>767</v>
      </c>
      <c r="J281" t="s">
        <v>2547</v>
      </c>
      <c r="K281" t="s">
        <v>77</v>
      </c>
      <c r="L281">
        <v>7090437</v>
      </c>
      <c r="M281">
        <v>357148.75</v>
      </c>
      <c r="N281">
        <v>355037.37</v>
      </c>
      <c r="O281">
        <v>266278.03000000003</v>
      </c>
      <c r="P281">
        <v>88759.34</v>
      </c>
      <c r="Q281" s="66">
        <v>44075</v>
      </c>
      <c r="R281" s="66">
        <v>44926</v>
      </c>
    </row>
    <row r="282" spans="7:18" x14ac:dyDescent="0.25">
      <c r="G282"/>
      <c r="H282" t="s">
        <v>2548</v>
      </c>
      <c r="I282" t="s">
        <v>2549</v>
      </c>
      <c r="J282" t="s">
        <v>2550</v>
      </c>
      <c r="K282" t="s">
        <v>77</v>
      </c>
      <c r="L282">
        <v>7409073</v>
      </c>
      <c r="M282">
        <v>244140.54</v>
      </c>
      <c r="N282">
        <v>236721.41</v>
      </c>
      <c r="O282">
        <v>177541.08</v>
      </c>
      <c r="P282">
        <v>59180.33</v>
      </c>
      <c r="Q282" s="66">
        <v>43891</v>
      </c>
      <c r="R282" s="66">
        <v>44985</v>
      </c>
    </row>
    <row r="283" spans="7:18" x14ac:dyDescent="0.25">
      <c r="G283"/>
      <c r="H283" t="s">
        <v>736</v>
      </c>
      <c r="I283" t="s">
        <v>737</v>
      </c>
      <c r="J283" t="s">
        <v>738</v>
      </c>
      <c r="K283" t="s">
        <v>71</v>
      </c>
      <c r="L283">
        <v>250504</v>
      </c>
      <c r="M283">
        <v>491737.97</v>
      </c>
      <c r="N283">
        <v>491737.97</v>
      </c>
      <c r="O283">
        <v>368803.49</v>
      </c>
      <c r="P283">
        <v>122934.48</v>
      </c>
      <c r="Q283" s="66">
        <v>43088</v>
      </c>
      <c r="R283" s="66">
        <v>44548</v>
      </c>
    </row>
    <row r="284" spans="7:18" x14ac:dyDescent="0.25">
      <c r="G284"/>
      <c r="H284" t="s">
        <v>745</v>
      </c>
      <c r="I284" t="s">
        <v>2538</v>
      </c>
      <c r="J284" t="s">
        <v>746</v>
      </c>
      <c r="K284" t="s">
        <v>61</v>
      </c>
      <c r="L284">
        <v>7956586</v>
      </c>
      <c r="M284">
        <v>517983.92</v>
      </c>
      <c r="N284">
        <v>517983.92</v>
      </c>
      <c r="O284">
        <v>388487.95</v>
      </c>
      <c r="P284">
        <v>129495.97</v>
      </c>
      <c r="Q284" s="66">
        <v>42826</v>
      </c>
      <c r="R284" s="66">
        <v>43921</v>
      </c>
    </row>
    <row r="285" spans="7:18" x14ac:dyDescent="0.25">
      <c r="G285"/>
      <c r="H285" t="s">
        <v>747</v>
      </c>
      <c r="I285" t="s">
        <v>2538</v>
      </c>
      <c r="J285" t="s">
        <v>748</v>
      </c>
      <c r="K285" t="s">
        <v>71</v>
      </c>
      <c r="L285">
        <v>7956586</v>
      </c>
      <c r="M285">
        <v>328818.32</v>
      </c>
      <c r="N285">
        <v>299330.5</v>
      </c>
      <c r="O285">
        <v>224497.89</v>
      </c>
      <c r="P285">
        <v>74832.61</v>
      </c>
      <c r="Q285" s="66">
        <v>42736</v>
      </c>
      <c r="R285" s="66">
        <v>43830</v>
      </c>
    </row>
    <row r="286" spans="7:18" x14ac:dyDescent="0.25">
      <c r="G286"/>
      <c r="H286" t="s">
        <v>749</v>
      </c>
      <c r="I286" t="s">
        <v>750</v>
      </c>
      <c r="J286" t="s">
        <v>2551</v>
      </c>
      <c r="K286" t="s">
        <v>65</v>
      </c>
      <c r="L286">
        <v>7540486</v>
      </c>
      <c r="M286">
        <v>523466.03</v>
      </c>
      <c r="N286">
        <v>523466.03</v>
      </c>
      <c r="O286">
        <v>392599.53</v>
      </c>
      <c r="P286">
        <v>130866.5</v>
      </c>
      <c r="Q286" s="66">
        <v>42917</v>
      </c>
      <c r="R286" s="66">
        <v>44104</v>
      </c>
    </row>
    <row r="287" spans="7:18" x14ac:dyDescent="0.25">
      <c r="G287"/>
      <c r="H287" t="s">
        <v>753</v>
      </c>
      <c r="I287" t="s">
        <v>754</v>
      </c>
      <c r="J287" t="s">
        <v>755</v>
      </c>
      <c r="K287" t="s">
        <v>61</v>
      </c>
      <c r="L287">
        <v>7499417</v>
      </c>
      <c r="M287">
        <v>589956.56999999995</v>
      </c>
      <c r="N287">
        <v>589850</v>
      </c>
      <c r="O287">
        <v>442387.5</v>
      </c>
      <c r="P287">
        <v>147462.5</v>
      </c>
      <c r="Q287" s="66">
        <v>43489</v>
      </c>
      <c r="R287" s="66">
        <v>44515</v>
      </c>
    </row>
    <row r="288" spans="7:18" x14ac:dyDescent="0.25">
      <c r="G288"/>
      <c r="H288" t="s">
        <v>756</v>
      </c>
      <c r="I288" t="s">
        <v>740</v>
      </c>
      <c r="J288" t="s">
        <v>757</v>
      </c>
      <c r="K288" t="s">
        <v>61</v>
      </c>
      <c r="L288">
        <v>7477221</v>
      </c>
      <c r="M288">
        <v>582133.4</v>
      </c>
      <c r="N288">
        <v>581810.67000000004</v>
      </c>
      <c r="O288">
        <v>436358.01</v>
      </c>
      <c r="P288">
        <v>145452.66</v>
      </c>
      <c r="Q288" s="66">
        <v>42736</v>
      </c>
      <c r="R288" s="66">
        <v>43830</v>
      </c>
    </row>
    <row r="289" spans="7:18" x14ac:dyDescent="0.25">
      <c r="G289"/>
      <c r="H289" t="s">
        <v>761</v>
      </c>
      <c r="I289" t="s">
        <v>762</v>
      </c>
      <c r="J289" t="s">
        <v>763</v>
      </c>
      <c r="K289" t="s">
        <v>61</v>
      </c>
      <c r="L289">
        <v>7163701</v>
      </c>
      <c r="M289">
        <v>594445.97</v>
      </c>
      <c r="N289">
        <v>592442.30000000005</v>
      </c>
      <c r="O289">
        <v>444331.72</v>
      </c>
      <c r="P289">
        <v>148110.57999999999</v>
      </c>
      <c r="Q289" s="66">
        <v>42950</v>
      </c>
      <c r="R289" s="66">
        <v>44045</v>
      </c>
    </row>
    <row r="290" spans="7:18" x14ac:dyDescent="0.25">
      <c r="G290"/>
      <c r="H290" t="s">
        <v>764</v>
      </c>
      <c r="I290" t="s">
        <v>737</v>
      </c>
      <c r="J290" t="s">
        <v>765</v>
      </c>
      <c r="K290" t="s">
        <v>316</v>
      </c>
      <c r="L290">
        <v>250504</v>
      </c>
      <c r="M290">
        <v>162246.74</v>
      </c>
      <c r="N290">
        <v>162246.74</v>
      </c>
      <c r="O290">
        <v>121685.06</v>
      </c>
      <c r="P290">
        <v>40561.68</v>
      </c>
      <c r="Q290" s="66">
        <v>43083</v>
      </c>
      <c r="R290" s="66">
        <v>44088</v>
      </c>
    </row>
    <row r="291" spans="7:18" x14ac:dyDescent="0.25">
      <c r="G291"/>
      <c r="H291" t="s">
        <v>769</v>
      </c>
      <c r="I291" t="s">
        <v>2538</v>
      </c>
      <c r="J291" t="s">
        <v>2552</v>
      </c>
      <c r="K291" t="s">
        <v>77</v>
      </c>
      <c r="L291">
        <v>7956586</v>
      </c>
      <c r="M291">
        <v>454709.39</v>
      </c>
      <c r="N291">
        <v>433260.23</v>
      </c>
      <c r="O291">
        <v>324945.17</v>
      </c>
      <c r="P291">
        <v>108315.06</v>
      </c>
      <c r="Q291" s="66">
        <v>43101</v>
      </c>
      <c r="R291" s="66">
        <v>43798</v>
      </c>
    </row>
    <row r="292" spans="7:18" x14ac:dyDescent="0.25">
      <c r="G292"/>
      <c r="H292" t="s">
        <v>770</v>
      </c>
      <c r="I292" t="s">
        <v>2538</v>
      </c>
      <c r="J292" t="s">
        <v>2553</v>
      </c>
      <c r="K292" t="s">
        <v>77</v>
      </c>
      <c r="L292">
        <v>7956586</v>
      </c>
      <c r="M292">
        <v>539482.72</v>
      </c>
      <c r="N292">
        <v>532942.19999999995</v>
      </c>
      <c r="O292">
        <v>399706.65</v>
      </c>
      <c r="P292">
        <v>133235.54999999999</v>
      </c>
      <c r="Q292" s="66">
        <v>43101</v>
      </c>
      <c r="R292" s="66">
        <v>43798</v>
      </c>
    </row>
    <row r="293" spans="7:18" x14ac:dyDescent="0.25">
      <c r="G293"/>
      <c r="H293" t="s">
        <v>776</v>
      </c>
      <c r="I293" t="s">
        <v>777</v>
      </c>
      <c r="J293" t="s">
        <v>778</v>
      </c>
      <c r="K293" t="s">
        <v>61</v>
      </c>
      <c r="L293">
        <v>7513211</v>
      </c>
      <c r="M293">
        <v>366265.47</v>
      </c>
      <c r="N293">
        <v>363580.68</v>
      </c>
      <c r="O293">
        <v>272685.51</v>
      </c>
      <c r="P293">
        <v>90895.17</v>
      </c>
      <c r="Q293" s="66">
        <v>43466</v>
      </c>
      <c r="R293" s="66">
        <v>44561</v>
      </c>
    </row>
    <row r="294" spans="7:18" x14ac:dyDescent="0.25">
      <c r="G294"/>
      <c r="H294" t="s">
        <v>791</v>
      </c>
      <c r="I294" t="s">
        <v>792</v>
      </c>
      <c r="J294" t="s">
        <v>793</v>
      </c>
      <c r="K294" t="s">
        <v>519</v>
      </c>
      <c r="L294">
        <v>7991621</v>
      </c>
      <c r="M294">
        <v>150000</v>
      </c>
      <c r="N294">
        <v>150000</v>
      </c>
      <c r="O294">
        <v>112500</v>
      </c>
      <c r="P294">
        <v>37500</v>
      </c>
      <c r="Q294" s="66">
        <v>43525</v>
      </c>
      <c r="R294" s="66">
        <v>44196</v>
      </c>
    </row>
    <row r="295" spans="7:18" x14ac:dyDescent="0.25">
      <c r="G295"/>
      <c r="H295" t="s">
        <v>794</v>
      </c>
      <c r="I295" t="s">
        <v>795</v>
      </c>
      <c r="J295" t="s">
        <v>796</v>
      </c>
      <c r="K295" t="s">
        <v>519</v>
      </c>
      <c r="L295">
        <v>7369023</v>
      </c>
      <c r="M295">
        <v>194025.53</v>
      </c>
      <c r="N295">
        <v>194025.53</v>
      </c>
      <c r="O295">
        <v>145519.15</v>
      </c>
      <c r="P295">
        <v>48506.38</v>
      </c>
      <c r="Q295" s="66">
        <v>43831</v>
      </c>
      <c r="R295" s="66">
        <v>44561</v>
      </c>
    </row>
    <row r="296" spans="7:18" x14ac:dyDescent="0.25">
      <c r="G296"/>
      <c r="H296" t="s">
        <v>797</v>
      </c>
      <c r="I296" t="s">
        <v>795</v>
      </c>
      <c r="J296" t="s">
        <v>798</v>
      </c>
      <c r="K296" t="s">
        <v>519</v>
      </c>
      <c r="L296">
        <v>7369023</v>
      </c>
      <c r="M296">
        <v>190550.19</v>
      </c>
      <c r="N296">
        <v>190550.19</v>
      </c>
      <c r="O296">
        <v>142912.64000000001</v>
      </c>
      <c r="P296">
        <v>47637.55</v>
      </c>
      <c r="Q296" s="66">
        <v>43647</v>
      </c>
      <c r="R296" s="66">
        <v>44743</v>
      </c>
    </row>
    <row r="297" spans="7:18" x14ac:dyDescent="0.25">
      <c r="G297"/>
      <c r="H297" t="s">
        <v>799</v>
      </c>
      <c r="I297" t="s">
        <v>795</v>
      </c>
      <c r="J297" t="s">
        <v>800</v>
      </c>
      <c r="K297" t="s">
        <v>519</v>
      </c>
      <c r="L297">
        <v>7369023</v>
      </c>
      <c r="M297">
        <v>200000</v>
      </c>
      <c r="N297">
        <v>200000</v>
      </c>
      <c r="O297">
        <v>150000</v>
      </c>
      <c r="P297">
        <v>50000</v>
      </c>
      <c r="Q297" s="66">
        <v>43739</v>
      </c>
      <c r="R297" s="66">
        <v>44834</v>
      </c>
    </row>
    <row r="298" spans="7:18" x14ac:dyDescent="0.25">
      <c r="G298"/>
      <c r="H298" t="s">
        <v>2554</v>
      </c>
      <c r="I298" t="s">
        <v>737</v>
      </c>
      <c r="J298" t="s">
        <v>2555</v>
      </c>
      <c r="K298" t="s">
        <v>65</v>
      </c>
      <c r="L298">
        <v>250504</v>
      </c>
      <c r="M298">
        <v>338199.11</v>
      </c>
      <c r="N298">
        <v>335970.36</v>
      </c>
      <c r="O298">
        <v>251977.77</v>
      </c>
      <c r="P298">
        <v>83992.59</v>
      </c>
      <c r="Q298" s="66">
        <v>43832</v>
      </c>
      <c r="R298" s="66">
        <v>44926</v>
      </c>
    </row>
    <row r="299" spans="7:18" x14ac:dyDescent="0.25">
      <c r="G299"/>
      <c r="H299" t="s">
        <v>2556</v>
      </c>
      <c r="I299" t="s">
        <v>767</v>
      </c>
      <c r="J299" t="s">
        <v>2557</v>
      </c>
      <c r="K299" t="s">
        <v>77</v>
      </c>
      <c r="L299">
        <v>7090437</v>
      </c>
      <c r="M299">
        <v>613419.42000000004</v>
      </c>
      <c r="N299">
        <v>549545.39</v>
      </c>
      <c r="O299">
        <v>412159.04</v>
      </c>
      <c r="P299">
        <v>137386.35</v>
      </c>
      <c r="Q299" s="66">
        <v>43997</v>
      </c>
      <c r="R299" s="66">
        <v>44926</v>
      </c>
    </row>
    <row r="300" spans="7:18" x14ac:dyDescent="0.25">
      <c r="G300"/>
      <c r="H300" t="s">
        <v>2558</v>
      </c>
      <c r="I300" t="s">
        <v>2538</v>
      </c>
      <c r="J300" t="s">
        <v>2559</v>
      </c>
      <c r="K300" t="s">
        <v>77</v>
      </c>
      <c r="L300">
        <v>7956586</v>
      </c>
      <c r="M300">
        <v>15438.62</v>
      </c>
      <c r="N300">
        <v>15438.62</v>
      </c>
      <c r="O300">
        <v>11578.97</v>
      </c>
      <c r="P300">
        <v>3859.65</v>
      </c>
      <c r="Q300" s="66">
        <v>43739</v>
      </c>
      <c r="R300" s="66">
        <v>44834</v>
      </c>
    </row>
    <row r="301" spans="7:18" x14ac:dyDescent="0.25">
      <c r="G301"/>
      <c r="H301" t="s">
        <v>2560</v>
      </c>
      <c r="I301" t="s">
        <v>2561</v>
      </c>
      <c r="J301" t="s">
        <v>2562</v>
      </c>
      <c r="K301" t="s">
        <v>77</v>
      </c>
      <c r="L301">
        <v>9370316</v>
      </c>
      <c r="M301">
        <v>375193.23</v>
      </c>
      <c r="N301">
        <v>299848.23</v>
      </c>
      <c r="O301">
        <v>224886.17</v>
      </c>
      <c r="P301">
        <v>74962.06</v>
      </c>
      <c r="Q301" s="66">
        <v>43739</v>
      </c>
      <c r="R301" s="66">
        <v>44834</v>
      </c>
    </row>
    <row r="302" spans="7:18" x14ac:dyDescent="0.25">
      <c r="G302"/>
      <c r="H302" t="s">
        <v>2563</v>
      </c>
      <c r="I302" t="s">
        <v>2549</v>
      </c>
      <c r="J302" t="s">
        <v>2564</v>
      </c>
      <c r="K302" t="s">
        <v>77</v>
      </c>
      <c r="L302">
        <v>7409073</v>
      </c>
      <c r="M302">
        <v>323025.11</v>
      </c>
      <c r="N302">
        <v>305899.77</v>
      </c>
      <c r="O302">
        <v>229424.83</v>
      </c>
      <c r="P302">
        <v>76474.94</v>
      </c>
      <c r="Q302" s="66">
        <v>43739</v>
      </c>
      <c r="R302" s="66">
        <v>44834</v>
      </c>
    </row>
    <row r="303" spans="7:18" x14ac:dyDescent="0.25">
      <c r="G303"/>
      <c r="H303" t="s">
        <v>801</v>
      </c>
      <c r="I303" t="s">
        <v>2538</v>
      </c>
      <c r="J303" t="s">
        <v>802</v>
      </c>
      <c r="K303" t="s">
        <v>803</v>
      </c>
      <c r="L303">
        <v>7956586</v>
      </c>
      <c r="M303">
        <v>427438.95</v>
      </c>
      <c r="N303">
        <v>427438.95</v>
      </c>
      <c r="O303">
        <v>320579.21999999997</v>
      </c>
      <c r="P303">
        <v>106859.73</v>
      </c>
      <c r="Q303" s="66">
        <v>42767</v>
      </c>
      <c r="R303" s="66">
        <v>43861</v>
      </c>
    </row>
    <row r="304" spans="7:18" x14ac:dyDescent="0.25">
      <c r="G304"/>
      <c r="H304" t="s">
        <v>804</v>
      </c>
      <c r="I304" t="s">
        <v>2538</v>
      </c>
      <c r="J304" t="s">
        <v>2565</v>
      </c>
      <c r="K304" t="s">
        <v>803</v>
      </c>
      <c r="L304">
        <v>7956586</v>
      </c>
      <c r="M304">
        <v>755924.51</v>
      </c>
      <c r="N304">
        <v>755924.51</v>
      </c>
      <c r="O304">
        <v>566943.39</v>
      </c>
      <c r="P304">
        <v>188981.12</v>
      </c>
      <c r="Q304" s="66">
        <v>42917</v>
      </c>
      <c r="R304" s="66">
        <v>44012</v>
      </c>
    </row>
    <row r="305" spans="7:18" x14ac:dyDescent="0.25">
      <c r="G305"/>
      <c r="H305" t="s">
        <v>805</v>
      </c>
      <c r="I305" t="s">
        <v>767</v>
      </c>
      <c r="J305" t="s">
        <v>806</v>
      </c>
      <c r="K305" t="s">
        <v>803</v>
      </c>
      <c r="L305">
        <v>7090437</v>
      </c>
      <c r="M305">
        <v>512939.77</v>
      </c>
      <c r="N305">
        <v>512939.77</v>
      </c>
      <c r="O305">
        <v>384704.83</v>
      </c>
      <c r="P305">
        <v>128234.94</v>
      </c>
      <c r="Q305" s="66">
        <v>43191</v>
      </c>
      <c r="R305" s="66">
        <v>44286</v>
      </c>
    </row>
    <row r="306" spans="7:18" x14ac:dyDescent="0.25">
      <c r="G306"/>
      <c r="H306" t="s">
        <v>807</v>
      </c>
      <c r="I306" t="s">
        <v>808</v>
      </c>
      <c r="J306" t="s">
        <v>809</v>
      </c>
      <c r="K306" t="s">
        <v>803</v>
      </c>
      <c r="L306">
        <v>8171291</v>
      </c>
      <c r="M306">
        <v>839800</v>
      </c>
      <c r="N306">
        <v>839800</v>
      </c>
      <c r="O306">
        <v>629850</v>
      </c>
      <c r="P306">
        <v>209950</v>
      </c>
      <c r="Q306" s="66">
        <v>43101</v>
      </c>
      <c r="R306" s="66">
        <v>44561</v>
      </c>
    </row>
    <row r="307" spans="7:18" x14ac:dyDescent="0.25">
      <c r="G307"/>
      <c r="H307" t="s">
        <v>810</v>
      </c>
      <c r="I307" t="s">
        <v>767</v>
      </c>
      <c r="J307" t="s">
        <v>811</v>
      </c>
      <c r="K307" t="s">
        <v>803</v>
      </c>
      <c r="L307">
        <v>7090437</v>
      </c>
      <c r="M307">
        <v>677018.31</v>
      </c>
      <c r="N307">
        <v>677018.31</v>
      </c>
      <c r="O307">
        <v>507763.73</v>
      </c>
      <c r="P307">
        <v>169254.58</v>
      </c>
      <c r="Q307" s="66">
        <v>43191</v>
      </c>
      <c r="R307" s="66">
        <v>44286</v>
      </c>
    </row>
    <row r="308" spans="7:18" x14ac:dyDescent="0.25">
      <c r="G308"/>
      <c r="H308" t="s">
        <v>812</v>
      </c>
      <c r="I308" t="s">
        <v>740</v>
      </c>
      <c r="J308" t="s">
        <v>813</v>
      </c>
      <c r="K308" t="s">
        <v>803</v>
      </c>
      <c r="L308">
        <v>7477221</v>
      </c>
      <c r="M308">
        <v>694467.88</v>
      </c>
      <c r="N308">
        <v>694405.16</v>
      </c>
      <c r="O308">
        <v>520803.87</v>
      </c>
      <c r="P308">
        <v>173601.29</v>
      </c>
      <c r="Q308" s="66">
        <v>43101</v>
      </c>
      <c r="R308" s="66">
        <v>44196</v>
      </c>
    </row>
    <row r="309" spans="7:18" x14ac:dyDescent="0.25">
      <c r="G309"/>
      <c r="H309" t="s">
        <v>814</v>
      </c>
      <c r="I309" t="s">
        <v>740</v>
      </c>
      <c r="J309" t="s">
        <v>815</v>
      </c>
      <c r="K309" t="s">
        <v>803</v>
      </c>
      <c r="L309">
        <v>7477221</v>
      </c>
      <c r="M309">
        <v>649246.17000000004</v>
      </c>
      <c r="N309">
        <v>649246.17000000004</v>
      </c>
      <c r="O309">
        <v>486934.63</v>
      </c>
      <c r="P309">
        <v>162311.54</v>
      </c>
      <c r="Q309" s="66">
        <v>43101</v>
      </c>
      <c r="R309" s="66">
        <v>44196</v>
      </c>
    </row>
    <row r="310" spans="7:18" x14ac:dyDescent="0.25">
      <c r="G310"/>
      <c r="H310" t="s">
        <v>816</v>
      </c>
      <c r="I310" t="s">
        <v>2538</v>
      </c>
      <c r="J310" t="s">
        <v>817</v>
      </c>
      <c r="K310" t="s">
        <v>803</v>
      </c>
      <c r="L310">
        <v>7956586</v>
      </c>
      <c r="M310">
        <v>1599601.96</v>
      </c>
      <c r="N310">
        <v>1599601.96</v>
      </c>
      <c r="O310">
        <v>1199701.48</v>
      </c>
      <c r="P310">
        <v>399900.48</v>
      </c>
      <c r="Q310" s="66">
        <v>42826</v>
      </c>
      <c r="R310" s="66">
        <v>43921</v>
      </c>
    </row>
    <row r="311" spans="7:18" x14ac:dyDescent="0.25">
      <c r="G311"/>
      <c r="H311" t="s">
        <v>818</v>
      </c>
      <c r="I311" t="s">
        <v>2538</v>
      </c>
      <c r="J311" t="s">
        <v>2566</v>
      </c>
      <c r="K311" t="s">
        <v>803</v>
      </c>
      <c r="L311">
        <v>7956586</v>
      </c>
      <c r="M311">
        <v>731917.87</v>
      </c>
      <c r="N311">
        <v>731917.87</v>
      </c>
      <c r="O311">
        <v>548938.42000000004</v>
      </c>
      <c r="P311">
        <v>182979.45</v>
      </c>
      <c r="Q311" s="66">
        <v>43101</v>
      </c>
      <c r="R311" s="66">
        <v>44196</v>
      </c>
    </row>
    <row r="312" spans="7:18" x14ac:dyDescent="0.25">
      <c r="G312"/>
      <c r="H312" t="s">
        <v>819</v>
      </c>
      <c r="I312" t="s">
        <v>2538</v>
      </c>
      <c r="J312" t="s">
        <v>820</v>
      </c>
      <c r="K312" t="s">
        <v>803</v>
      </c>
      <c r="L312">
        <v>7956586</v>
      </c>
      <c r="M312">
        <v>52475.53</v>
      </c>
      <c r="N312">
        <v>52475.53</v>
      </c>
      <c r="O312">
        <v>39356.67</v>
      </c>
      <c r="P312">
        <v>13118.86</v>
      </c>
      <c r="Q312" s="66">
        <v>43221</v>
      </c>
      <c r="R312" s="66">
        <v>43496</v>
      </c>
    </row>
    <row r="313" spans="7:18" x14ac:dyDescent="0.25">
      <c r="G313"/>
      <c r="H313" t="s">
        <v>821</v>
      </c>
      <c r="I313" t="s">
        <v>2538</v>
      </c>
      <c r="J313" t="s">
        <v>822</v>
      </c>
      <c r="K313" t="s">
        <v>803</v>
      </c>
      <c r="L313">
        <v>7956586</v>
      </c>
      <c r="M313">
        <v>604623.5</v>
      </c>
      <c r="N313">
        <v>604623.5</v>
      </c>
      <c r="O313">
        <v>453467.63</v>
      </c>
      <c r="P313">
        <v>151155.87</v>
      </c>
      <c r="Q313" s="66">
        <v>42917</v>
      </c>
      <c r="R313" s="66">
        <v>44012</v>
      </c>
    </row>
    <row r="314" spans="7:18" x14ac:dyDescent="0.25">
      <c r="G314"/>
      <c r="H314" t="s">
        <v>823</v>
      </c>
      <c r="I314" t="s">
        <v>2538</v>
      </c>
      <c r="J314" t="s">
        <v>824</v>
      </c>
      <c r="K314" t="s">
        <v>803</v>
      </c>
      <c r="L314">
        <v>7956586</v>
      </c>
      <c r="M314">
        <v>665692.29</v>
      </c>
      <c r="N314">
        <v>665692.29</v>
      </c>
      <c r="O314">
        <v>499269.23</v>
      </c>
      <c r="P314">
        <v>166423.06</v>
      </c>
      <c r="Q314" s="66">
        <v>42917</v>
      </c>
      <c r="R314" s="66">
        <v>44012</v>
      </c>
    </row>
    <row r="315" spans="7:18" x14ac:dyDescent="0.25">
      <c r="G315"/>
      <c r="H315" t="s">
        <v>825</v>
      </c>
      <c r="I315" t="s">
        <v>740</v>
      </c>
      <c r="J315" t="s">
        <v>826</v>
      </c>
      <c r="K315" t="s">
        <v>803</v>
      </c>
      <c r="L315">
        <v>7477221</v>
      </c>
      <c r="M315">
        <v>609822.85</v>
      </c>
      <c r="N315">
        <v>609822.85</v>
      </c>
      <c r="O315">
        <v>457367.14</v>
      </c>
      <c r="P315">
        <v>152455.71</v>
      </c>
      <c r="Q315" s="66">
        <v>43101</v>
      </c>
      <c r="R315" s="66">
        <v>44196</v>
      </c>
    </row>
    <row r="316" spans="7:18" x14ac:dyDescent="0.25">
      <c r="G316"/>
      <c r="H316" t="s">
        <v>827</v>
      </c>
      <c r="I316" t="s">
        <v>767</v>
      </c>
      <c r="J316" t="s">
        <v>2567</v>
      </c>
      <c r="K316" t="s">
        <v>803</v>
      </c>
      <c r="L316">
        <v>7090437</v>
      </c>
      <c r="M316">
        <v>154317.97</v>
      </c>
      <c r="N316">
        <v>154317.97</v>
      </c>
      <c r="O316">
        <v>115738.48</v>
      </c>
      <c r="P316">
        <v>38579.49</v>
      </c>
      <c r="Q316" s="66">
        <v>43221</v>
      </c>
      <c r="R316" s="66">
        <v>44165</v>
      </c>
    </row>
    <row r="317" spans="7:18" x14ac:dyDescent="0.25">
      <c r="G317"/>
      <c r="H317" t="s">
        <v>828</v>
      </c>
      <c r="I317" t="s">
        <v>2538</v>
      </c>
      <c r="J317" t="s">
        <v>829</v>
      </c>
      <c r="K317" t="s">
        <v>803</v>
      </c>
      <c r="L317">
        <v>7956586</v>
      </c>
      <c r="M317">
        <v>317421.34999999998</v>
      </c>
      <c r="N317">
        <v>317421.34999999998</v>
      </c>
      <c r="O317">
        <v>238066.02</v>
      </c>
      <c r="P317">
        <v>79355.33</v>
      </c>
      <c r="Q317" s="66">
        <v>42917</v>
      </c>
      <c r="R317" s="66">
        <v>44012</v>
      </c>
    </row>
    <row r="318" spans="7:18" x14ac:dyDescent="0.25">
      <c r="G318"/>
      <c r="H318" t="s">
        <v>830</v>
      </c>
      <c r="I318" t="s">
        <v>767</v>
      </c>
      <c r="J318" t="s">
        <v>831</v>
      </c>
      <c r="K318" t="s">
        <v>803</v>
      </c>
      <c r="L318">
        <v>7090437</v>
      </c>
      <c r="M318">
        <v>332808.61</v>
      </c>
      <c r="N318">
        <v>332808.61</v>
      </c>
      <c r="O318">
        <v>249606.46</v>
      </c>
      <c r="P318">
        <v>83202.149999999994</v>
      </c>
      <c r="Q318" s="66">
        <v>43191</v>
      </c>
      <c r="R318" s="66">
        <v>44286</v>
      </c>
    </row>
    <row r="319" spans="7:18" x14ac:dyDescent="0.25">
      <c r="G319"/>
      <c r="H319" t="s">
        <v>832</v>
      </c>
      <c r="I319" t="s">
        <v>743</v>
      </c>
      <c r="J319" t="s">
        <v>2568</v>
      </c>
      <c r="K319" t="s">
        <v>803</v>
      </c>
      <c r="L319">
        <v>7430371</v>
      </c>
      <c r="M319">
        <v>92122</v>
      </c>
      <c r="N319">
        <v>92122</v>
      </c>
      <c r="O319">
        <v>69091.5</v>
      </c>
      <c r="P319">
        <v>23030.5</v>
      </c>
      <c r="Q319" s="66">
        <v>43466</v>
      </c>
      <c r="R319" s="66">
        <v>44196</v>
      </c>
    </row>
    <row r="320" spans="7:18" x14ac:dyDescent="0.25">
      <c r="G320"/>
      <c r="H320" t="s">
        <v>833</v>
      </c>
      <c r="I320" t="s">
        <v>743</v>
      </c>
      <c r="J320" t="s">
        <v>2569</v>
      </c>
      <c r="K320" t="s">
        <v>803</v>
      </c>
      <c r="L320">
        <v>7430371</v>
      </c>
      <c r="M320">
        <v>366920</v>
      </c>
      <c r="N320">
        <v>366920</v>
      </c>
      <c r="O320">
        <v>275190</v>
      </c>
      <c r="P320">
        <v>91730</v>
      </c>
      <c r="Q320" s="66">
        <v>43252</v>
      </c>
      <c r="R320" s="66">
        <v>44289</v>
      </c>
    </row>
    <row r="321" spans="7:18" x14ac:dyDescent="0.25">
      <c r="G321"/>
      <c r="H321" t="s">
        <v>834</v>
      </c>
      <c r="I321" t="s">
        <v>835</v>
      </c>
      <c r="J321" t="s">
        <v>836</v>
      </c>
      <c r="K321" t="s">
        <v>203</v>
      </c>
      <c r="L321">
        <v>8846207</v>
      </c>
      <c r="M321">
        <v>409763.6</v>
      </c>
      <c r="N321">
        <v>409763.6</v>
      </c>
      <c r="O321">
        <v>307322.7</v>
      </c>
      <c r="P321">
        <v>102440.9</v>
      </c>
      <c r="Q321" s="66">
        <v>42391</v>
      </c>
      <c r="R321" s="66">
        <v>43404</v>
      </c>
    </row>
    <row r="322" spans="7:18" x14ac:dyDescent="0.25">
      <c r="G322"/>
      <c r="H322" t="s">
        <v>837</v>
      </c>
      <c r="I322" t="s">
        <v>835</v>
      </c>
      <c r="J322" t="s">
        <v>838</v>
      </c>
      <c r="K322" t="s">
        <v>203</v>
      </c>
      <c r="L322">
        <v>8846207</v>
      </c>
      <c r="M322">
        <v>521176</v>
      </c>
      <c r="N322">
        <v>521176</v>
      </c>
      <c r="O322">
        <v>390882</v>
      </c>
      <c r="P322">
        <v>130294</v>
      </c>
      <c r="Q322" s="66">
        <v>43129</v>
      </c>
      <c r="R322" s="66">
        <v>43830</v>
      </c>
    </row>
    <row r="323" spans="7:18" x14ac:dyDescent="0.25">
      <c r="G323"/>
      <c r="H323" t="s">
        <v>839</v>
      </c>
      <c r="I323" t="s">
        <v>777</v>
      </c>
      <c r="J323" t="s">
        <v>840</v>
      </c>
      <c r="K323" t="s">
        <v>803</v>
      </c>
      <c r="L323">
        <v>7513211</v>
      </c>
      <c r="M323">
        <v>260085.83</v>
      </c>
      <c r="N323">
        <v>260085.83</v>
      </c>
      <c r="O323">
        <v>195064.37</v>
      </c>
      <c r="P323">
        <v>65021.46</v>
      </c>
      <c r="Q323" s="66">
        <v>43282</v>
      </c>
      <c r="R323" s="66">
        <v>44012</v>
      </c>
    </row>
    <row r="324" spans="7:18" x14ac:dyDescent="0.25">
      <c r="G324"/>
      <c r="H324" t="s">
        <v>841</v>
      </c>
      <c r="I324" t="s">
        <v>787</v>
      </c>
      <c r="J324" t="s">
        <v>2570</v>
      </c>
      <c r="K324" t="s">
        <v>65</v>
      </c>
      <c r="L324">
        <v>7513563</v>
      </c>
      <c r="M324">
        <v>705055.04</v>
      </c>
      <c r="N324">
        <v>705055.04</v>
      </c>
      <c r="O324">
        <v>528791.29</v>
      </c>
      <c r="P324">
        <v>176263.75</v>
      </c>
      <c r="Q324" s="66">
        <v>43466</v>
      </c>
      <c r="R324" s="66">
        <v>44561</v>
      </c>
    </row>
    <row r="325" spans="7:18" x14ac:dyDescent="0.25">
      <c r="G325"/>
      <c r="H325" t="s">
        <v>842</v>
      </c>
      <c r="I325" t="s">
        <v>787</v>
      </c>
      <c r="J325" t="s">
        <v>843</v>
      </c>
      <c r="K325" t="s">
        <v>65</v>
      </c>
      <c r="L325">
        <v>7513563</v>
      </c>
      <c r="M325">
        <v>537671.5</v>
      </c>
      <c r="N325">
        <v>537671.5</v>
      </c>
      <c r="O325">
        <v>403253.63</v>
      </c>
      <c r="P325">
        <v>134417.87</v>
      </c>
      <c r="Q325" s="66">
        <v>43282</v>
      </c>
      <c r="R325" s="66">
        <v>44377</v>
      </c>
    </row>
    <row r="326" spans="7:18" x14ac:dyDescent="0.25">
      <c r="G326"/>
      <c r="H326" t="s">
        <v>844</v>
      </c>
      <c r="I326" t="s">
        <v>790</v>
      </c>
      <c r="J326" t="s">
        <v>845</v>
      </c>
      <c r="K326" t="s">
        <v>803</v>
      </c>
      <c r="L326">
        <v>5233282</v>
      </c>
      <c r="M326">
        <v>332963.52</v>
      </c>
      <c r="N326">
        <v>332963.52</v>
      </c>
      <c r="O326">
        <v>249722.64</v>
      </c>
      <c r="P326">
        <v>83240.88</v>
      </c>
      <c r="Q326" s="66">
        <v>43466</v>
      </c>
      <c r="R326" s="66">
        <v>44196</v>
      </c>
    </row>
    <row r="327" spans="7:18" x14ac:dyDescent="0.25">
      <c r="G327"/>
      <c r="H327" t="s">
        <v>846</v>
      </c>
      <c r="I327" t="s">
        <v>767</v>
      </c>
      <c r="J327" t="s">
        <v>847</v>
      </c>
      <c r="K327" t="s">
        <v>803</v>
      </c>
      <c r="L327">
        <v>7090437</v>
      </c>
      <c r="M327">
        <v>517746.29</v>
      </c>
      <c r="N327">
        <v>517746.29</v>
      </c>
      <c r="O327">
        <v>388309.72</v>
      </c>
      <c r="P327">
        <v>129436.57</v>
      </c>
      <c r="Q327" s="66">
        <v>43831</v>
      </c>
      <c r="R327" s="66">
        <v>44408</v>
      </c>
    </row>
    <row r="328" spans="7:18" x14ac:dyDescent="0.25">
      <c r="G328"/>
      <c r="H328" t="s">
        <v>848</v>
      </c>
      <c r="I328" t="s">
        <v>2571</v>
      </c>
      <c r="J328" t="s">
        <v>2572</v>
      </c>
      <c r="K328" t="s">
        <v>77</v>
      </c>
      <c r="L328">
        <v>7282212</v>
      </c>
      <c r="M328">
        <v>315000</v>
      </c>
      <c r="N328">
        <v>315000</v>
      </c>
      <c r="O328">
        <v>236250</v>
      </c>
      <c r="P328">
        <v>78750</v>
      </c>
      <c r="Q328" s="66">
        <v>42646</v>
      </c>
      <c r="R328" s="66">
        <v>43312</v>
      </c>
    </row>
    <row r="329" spans="7:18" x14ac:dyDescent="0.25">
      <c r="G329"/>
      <c r="H329" t="s">
        <v>851</v>
      </c>
      <c r="I329" t="s">
        <v>2571</v>
      </c>
      <c r="J329" t="s">
        <v>852</v>
      </c>
      <c r="K329" t="s">
        <v>71</v>
      </c>
      <c r="L329">
        <v>7282212</v>
      </c>
      <c r="M329">
        <v>15750</v>
      </c>
      <c r="N329">
        <v>10494.58</v>
      </c>
      <c r="O329">
        <v>7870.94</v>
      </c>
      <c r="P329">
        <v>2623.64</v>
      </c>
      <c r="Q329" s="66">
        <v>42646</v>
      </c>
      <c r="R329" s="66">
        <v>43312</v>
      </c>
    </row>
    <row r="330" spans="7:18" x14ac:dyDescent="0.25">
      <c r="G330"/>
      <c r="H330" t="s">
        <v>855</v>
      </c>
      <c r="I330" t="s">
        <v>2571</v>
      </c>
      <c r="J330" t="s">
        <v>856</v>
      </c>
      <c r="K330" t="s">
        <v>71</v>
      </c>
      <c r="L330">
        <v>7282212</v>
      </c>
      <c r="M330">
        <v>360000</v>
      </c>
      <c r="N330">
        <v>360000</v>
      </c>
      <c r="O330">
        <v>270000</v>
      </c>
      <c r="P330">
        <v>90000</v>
      </c>
      <c r="Q330" s="66">
        <v>42677</v>
      </c>
      <c r="R330" s="66">
        <v>43465</v>
      </c>
    </row>
    <row r="331" spans="7:18" x14ac:dyDescent="0.25">
      <c r="G331"/>
      <c r="H331" t="s">
        <v>857</v>
      </c>
      <c r="I331" t="s">
        <v>2571</v>
      </c>
      <c r="J331" t="s">
        <v>858</v>
      </c>
      <c r="K331" t="s">
        <v>61</v>
      </c>
      <c r="L331">
        <v>7282212</v>
      </c>
      <c r="M331">
        <v>345226.44</v>
      </c>
      <c r="N331">
        <v>317437.8</v>
      </c>
      <c r="O331">
        <v>238078.35</v>
      </c>
      <c r="P331">
        <v>79359.45</v>
      </c>
      <c r="Q331" s="66">
        <v>42376</v>
      </c>
      <c r="R331" s="66">
        <v>42782</v>
      </c>
    </row>
    <row r="332" spans="7:18" x14ac:dyDescent="0.25">
      <c r="G332"/>
      <c r="H332" t="s">
        <v>859</v>
      </c>
      <c r="I332" t="s">
        <v>2571</v>
      </c>
      <c r="J332" t="s">
        <v>860</v>
      </c>
      <c r="K332" t="s">
        <v>65</v>
      </c>
      <c r="L332">
        <v>7282212</v>
      </c>
      <c r="M332">
        <v>110203.12</v>
      </c>
      <c r="N332">
        <v>110203.12</v>
      </c>
      <c r="O332">
        <v>82652.34</v>
      </c>
      <c r="P332">
        <v>27550.78</v>
      </c>
      <c r="Q332" s="66">
        <v>42646</v>
      </c>
      <c r="R332" s="66">
        <v>43312</v>
      </c>
    </row>
    <row r="333" spans="7:18" x14ac:dyDescent="0.25">
      <c r="G333"/>
      <c r="H333" t="s">
        <v>861</v>
      </c>
      <c r="I333" t="s">
        <v>862</v>
      </c>
      <c r="J333" t="s">
        <v>863</v>
      </c>
      <c r="K333" t="s">
        <v>61</v>
      </c>
      <c r="L333">
        <v>8857735</v>
      </c>
      <c r="M333">
        <v>182925</v>
      </c>
      <c r="N333">
        <v>181749.58</v>
      </c>
      <c r="O333">
        <v>136312.19</v>
      </c>
      <c r="P333">
        <v>45437.39</v>
      </c>
      <c r="Q333" s="66">
        <v>42507</v>
      </c>
      <c r="R333" s="66">
        <v>43190</v>
      </c>
    </row>
    <row r="334" spans="7:18" x14ac:dyDescent="0.25">
      <c r="G334"/>
      <c r="H334" t="s">
        <v>864</v>
      </c>
      <c r="I334" t="s">
        <v>2571</v>
      </c>
      <c r="J334" t="s">
        <v>2573</v>
      </c>
      <c r="K334" t="s">
        <v>65</v>
      </c>
      <c r="L334">
        <v>7282212</v>
      </c>
      <c r="M334">
        <v>424242.14</v>
      </c>
      <c r="N334">
        <v>394345.71</v>
      </c>
      <c r="O334">
        <v>295759.28999999998</v>
      </c>
      <c r="P334">
        <v>98586.42</v>
      </c>
      <c r="Q334" s="66">
        <v>42706</v>
      </c>
      <c r="R334" s="66">
        <v>43349</v>
      </c>
    </row>
    <row r="335" spans="7:18" x14ac:dyDescent="0.25">
      <c r="G335"/>
      <c r="H335" t="s">
        <v>865</v>
      </c>
      <c r="I335" t="s">
        <v>2571</v>
      </c>
      <c r="J335" t="s">
        <v>866</v>
      </c>
      <c r="K335" t="s">
        <v>61</v>
      </c>
      <c r="L335">
        <v>7282212</v>
      </c>
      <c r="M335">
        <v>198754.34</v>
      </c>
      <c r="N335">
        <v>198754.34</v>
      </c>
      <c r="O335">
        <v>149065.76</v>
      </c>
      <c r="P335">
        <v>49688.58</v>
      </c>
      <c r="Q335" s="66">
        <v>42706</v>
      </c>
      <c r="R335" s="66">
        <v>43621</v>
      </c>
    </row>
    <row r="336" spans="7:18" x14ac:dyDescent="0.25">
      <c r="G336"/>
      <c r="H336" t="s">
        <v>867</v>
      </c>
      <c r="I336" t="s">
        <v>2571</v>
      </c>
      <c r="J336" t="s">
        <v>868</v>
      </c>
      <c r="K336" t="s">
        <v>77</v>
      </c>
      <c r="L336">
        <v>7282212</v>
      </c>
      <c r="M336">
        <v>998462</v>
      </c>
      <c r="N336">
        <v>998462</v>
      </c>
      <c r="O336">
        <v>748846.5</v>
      </c>
      <c r="P336">
        <v>249615.5</v>
      </c>
      <c r="Q336" s="66">
        <v>42706</v>
      </c>
      <c r="R336" s="66">
        <v>43625</v>
      </c>
    </row>
    <row r="337" spans="7:18" x14ac:dyDescent="0.25">
      <c r="G337"/>
      <c r="H337" t="s">
        <v>870</v>
      </c>
      <c r="I337" t="s">
        <v>2571</v>
      </c>
      <c r="J337" t="s">
        <v>871</v>
      </c>
      <c r="K337" t="s">
        <v>316</v>
      </c>
      <c r="L337">
        <v>7282212</v>
      </c>
      <c r="M337">
        <v>61270</v>
      </c>
      <c r="N337">
        <v>50636.54</v>
      </c>
      <c r="O337">
        <v>37977.410000000003</v>
      </c>
      <c r="P337">
        <v>12659.13</v>
      </c>
      <c r="Q337" s="66">
        <v>42926</v>
      </c>
      <c r="R337" s="66">
        <v>43312</v>
      </c>
    </row>
    <row r="338" spans="7:18" x14ac:dyDescent="0.25">
      <c r="G338"/>
      <c r="H338" t="s">
        <v>877</v>
      </c>
      <c r="I338" t="s">
        <v>2571</v>
      </c>
      <c r="J338" t="s">
        <v>878</v>
      </c>
      <c r="K338" t="s">
        <v>61</v>
      </c>
      <c r="L338">
        <v>7282212</v>
      </c>
      <c r="M338">
        <v>1911232.67</v>
      </c>
      <c r="N338">
        <v>1098303.52</v>
      </c>
      <c r="O338">
        <v>823727.64</v>
      </c>
      <c r="P338">
        <v>274575.88</v>
      </c>
      <c r="Q338" s="66">
        <v>43446</v>
      </c>
      <c r="R338" s="66">
        <v>44073</v>
      </c>
    </row>
    <row r="339" spans="7:18" x14ac:dyDescent="0.25">
      <c r="G339"/>
      <c r="H339" t="s">
        <v>879</v>
      </c>
      <c r="I339" t="s">
        <v>880</v>
      </c>
      <c r="J339" t="s">
        <v>881</v>
      </c>
      <c r="K339" t="s">
        <v>71</v>
      </c>
      <c r="L339">
        <v>7544372</v>
      </c>
      <c r="M339">
        <v>228758</v>
      </c>
      <c r="N339">
        <v>205856</v>
      </c>
      <c r="O339">
        <v>115794</v>
      </c>
      <c r="P339">
        <v>38598</v>
      </c>
      <c r="Q339" s="66">
        <v>42705</v>
      </c>
      <c r="R339" s="66">
        <v>43100</v>
      </c>
    </row>
    <row r="340" spans="7:18" x14ac:dyDescent="0.25">
      <c r="G340"/>
      <c r="H340" t="s">
        <v>890</v>
      </c>
      <c r="I340" t="s">
        <v>891</v>
      </c>
      <c r="J340" t="s">
        <v>892</v>
      </c>
      <c r="K340" t="s">
        <v>65</v>
      </c>
      <c r="L340">
        <v>7188092</v>
      </c>
      <c r="M340">
        <v>6948098</v>
      </c>
      <c r="N340">
        <v>6500000</v>
      </c>
      <c r="O340">
        <v>4875000</v>
      </c>
      <c r="P340">
        <v>1625000</v>
      </c>
      <c r="Q340" s="66">
        <v>42736</v>
      </c>
      <c r="R340" s="66">
        <v>44196</v>
      </c>
    </row>
    <row r="341" spans="7:18" x14ac:dyDescent="0.25">
      <c r="G341"/>
      <c r="H341" t="s">
        <v>901</v>
      </c>
      <c r="I341" t="s">
        <v>2574</v>
      </c>
      <c r="J341" t="s">
        <v>902</v>
      </c>
      <c r="K341" t="s">
        <v>203</v>
      </c>
      <c r="L341">
        <v>10361525</v>
      </c>
      <c r="M341">
        <v>1058691.6000000001</v>
      </c>
      <c r="N341">
        <v>1058691.6000000001</v>
      </c>
      <c r="O341">
        <v>794018.7</v>
      </c>
      <c r="P341">
        <v>264672.90000000002</v>
      </c>
      <c r="Q341" s="66">
        <v>42278</v>
      </c>
      <c r="R341" s="66">
        <v>44104</v>
      </c>
    </row>
    <row r="342" spans="7:18" x14ac:dyDescent="0.25">
      <c r="G342"/>
      <c r="H342" t="s">
        <v>903</v>
      </c>
      <c r="I342" t="s">
        <v>904</v>
      </c>
      <c r="J342" t="s">
        <v>905</v>
      </c>
      <c r="K342" t="s">
        <v>519</v>
      </c>
      <c r="L342">
        <v>8578875</v>
      </c>
      <c r="M342">
        <v>270378.63</v>
      </c>
      <c r="N342">
        <v>270378.28000000003</v>
      </c>
      <c r="O342">
        <v>202783.72</v>
      </c>
      <c r="P342">
        <v>67594.559999999998</v>
      </c>
      <c r="Q342" s="66">
        <v>42691</v>
      </c>
      <c r="R342" s="66">
        <v>43100</v>
      </c>
    </row>
    <row r="343" spans="7:18" x14ac:dyDescent="0.25">
      <c r="G343"/>
      <c r="H343" t="s">
        <v>906</v>
      </c>
      <c r="I343" t="s">
        <v>792</v>
      </c>
      <c r="J343" t="s">
        <v>907</v>
      </c>
      <c r="K343" t="s">
        <v>519</v>
      </c>
      <c r="L343">
        <v>7991621</v>
      </c>
      <c r="M343">
        <v>68652.399999999994</v>
      </c>
      <c r="N343">
        <v>62394.27</v>
      </c>
      <c r="O343">
        <v>46795.7</v>
      </c>
      <c r="P343">
        <v>15598.57</v>
      </c>
      <c r="Q343" s="66">
        <v>42640</v>
      </c>
      <c r="R343" s="66">
        <v>43100</v>
      </c>
    </row>
    <row r="344" spans="7:18" x14ac:dyDescent="0.25">
      <c r="G344"/>
      <c r="H344" t="s">
        <v>911</v>
      </c>
      <c r="I344" t="s">
        <v>904</v>
      </c>
      <c r="J344" t="s">
        <v>912</v>
      </c>
      <c r="K344" t="s">
        <v>519</v>
      </c>
      <c r="L344">
        <v>8578875</v>
      </c>
      <c r="M344">
        <v>626404.31999999995</v>
      </c>
      <c r="N344">
        <v>626404.31999999995</v>
      </c>
      <c r="O344">
        <v>469803.24</v>
      </c>
      <c r="P344">
        <v>156601.07999999999</v>
      </c>
      <c r="Q344" s="66">
        <v>42583</v>
      </c>
      <c r="R344" s="66">
        <v>43677</v>
      </c>
    </row>
    <row r="345" spans="7:18" x14ac:dyDescent="0.25">
      <c r="G345"/>
      <c r="H345" t="s">
        <v>918</v>
      </c>
      <c r="I345" t="s">
        <v>2571</v>
      </c>
      <c r="J345" t="s">
        <v>2575</v>
      </c>
      <c r="K345" t="s">
        <v>65</v>
      </c>
      <c r="L345">
        <v>7282212</v>
      </c>
      <c r="M345">
        <v>50000</v>
      </c>
      <c r="N345">
        <v>50000</v>
      </c>
      <c r="O345">
        <v>37500</v>
      </c>
      <c r="P345">
        <v>12500</v>
      </c>
      <c r="Q345" s="66">
        <v>42857</v>
      </c>
      <c r="R345" s="66">
        <v>43646</v>
      </c>
    </row>
    <row r="346" spans="7:18" x14ac:dyDescent="0.25">
      <c r="G346"/>
      <c r="H346" t="s">
        <v>919</v>
      </c>
      <c r="I346" t="s">
        <v>808</v>
      </c>
      <c r="J346" t="s">
        <v>920</v>
      </c>
      <c r="K346" t="s">
        <v>61</v>
      </c>
      <c r="L346">
        <v>8171291</v>
      </c>
      <c r="M346">
        <v>3485820</v>
      </c>
      <c r="N346">
        <v>1923449.4</v>
      </c>
      <c r="O346">
        <v>1442587.05</v>
      </c>
      <c r="P346">
        <v>480862.35</v>
      </c>
      <c r="Q346" s="66">
        <v>43313</v>
      </c>
      <c r="R346" s="66">
        <v>43889</v>
      </c>
    </row>
    <row r="347" spans="7:18" x14ac:dyDescent="0.25">
      <c r="G347"/>
      <c r="H347" t="s">
        <v>922</v>
      </c>
      <c r="I347" t="s">
        <v>2571</v>
      </c>
      <c r="J347" t="s">
        <v>923</v>
      </c>
      <c r="K347" t="s">
        <v>77</v>
      </c>
      <c r="L347">
        <v>7282212</v>
      </c>
      <c r="M347">
        <v>220000</v>
      </c>
      <c r="N347">
        <v>211000</v>
      </c>
      <c r="O347">
        <v>158250</v>
      </c>
      <c r="P347">
        <v>52750</v>
      </c>
      <c r="Q347" s="66">
        <v>42889</v>
      </c>
      <c r="R347" s="66">
        <v>43312</v>
      </c>
    </row>
    <row r="348" spans="7:18" x14ac:dyDescent="0.25">
      <c r="G348"/>
      <c r="H348" t="s">
        <v>924</v>
      </c>
      <c r="I348" t="s">
        <v>808</v>
      </c>
      <c r="J348" t="s">
        <v>925</v>
      </c>
      <c r="K348" t="s">
        <v>77</v>
      </c>
      <c r="L348">
        <v>8171291</v>
      </c>
      <c r="M348">
        <v>1293736.6100000001</v>
      </c>
      <c r="N348">
        <v>806602.03</v>
      </c>
      <c r="O348">
        <v>604951.52</v>
      </c>
      <c r="P348">
        <v>201650.51</v>
      </c>
      <c r="Q348" s="66">
        <v>42648</v>
      </c>
      <c r="R348" s="66">
        <v>43100</v>
      </c>
    </row>
    <row r="349" spans="7:18" x14ac:dyDescent="0.25">
      <c r="G349"/>
      <c r="H349" t="s">
        <v>926</v>
      </c>
      <c r="I349" t="s">
        <v>2571</v>
      </c>
      <c r="J349" t="s">
        <v>2576</v>
      </c>
      <c r="K349" t="s">
        <v>65</v>
      </c>
      <c r="L349">
        <v>7282212</v>
      </c>
      <c r="M349">
        <v>150000</v>
      </c>
      <c r="N349">
        <v>150000</v>
      </c>
      <c r="O349">
        <v>112500</v>
      </c>
      <c r="P349">
        <v>37500</v>
      </c>
      <c r="Q349" s="66">
        <v>42919</v>
      </c>
      <c r="R349" s="66">
        <v>43465</v>
      </c>
    </row>
    <row r="350" spans="7:18" x14ac:dyDescent="0.25">
      <c r="G350"/>
      <c r="H350" t="s">
        <v>927</v>
      </c>
      <c r="I350" t="s">
        <v>808</v>
      </c>
      <c r="J350" t="s">
        <v>928</v>
      </c>
      <c r="K350" t="s">
        <v>61</v>
      </c>
      <c r="L350">
        <v>8171291</v>
      </c>
      <c r="M350">
        <v>2594000</v>
      </c>
      <c r="N350">
        <v>1136520</v>
      </c>
      <c r="O350">
        <v>852390</v>
      </c>
      <c r="P350">
        <v>284130</v>
      </c>
      <c r="Q350" s="66">
        <v>43556</v>
      </c>
      <c r="R350" s="66">
        <v>44196</v>
      </c>
    </row>
    <row r="351" spans="7:18" x14ac:dyDescent="0.25">
      <c r="G351"/>
      <c r="H351" t="s">
        <v>931</v>
      </c>
      <c r="I351" t="s">
        <v>2571</v>
      </c>
      <c r="J351" t="s">
        <v>2381</v>
      </c>
      <c r="K351" t="s">
        <v>77</v>
      </c>
      <c r="L351">
        <v>7282212</v>
      </c>
      <c r="M351">
        <v>149751.5</v>
      </c>
      <c r="N351">
        <v>149751.5</v>
      </c>
      <c r="O351">
        <v>112313.63</v>
      </c>
      <c r="P351">
        <v>37437.870000000003</v>
      </c>
      <c r="Q351" s="66">
        <v>42981</v>
      </c>
      <c r="R351" s="66">
        <v>43830</v>
      </c>
    </row>
    <row r="352" spans="7:18" x14ac:dyDescent="0.25">
      <c r="G352"/>
      <c r="H352" t="s">
        <v>932</v>
      </c>
      <c r="I352" t="s">
        <v>2571</v>
      </c>
      <c r="J352" t="s">
        <v>933</v>
      </c>
      <c r="K352" t="s">
        <v>77</v>
      </c>
      <c r="L352">
        <v>7282212</v>
      </c>
      <c r="M352">
        <v>125000</v>
      </c>
      <c r="N352">
        <v>112960</v>
      </c>
      <c r="O352">
        <v>84720</v>
      </c>
      <c r="P352">
        <v>28240</v>
      </c>
      <c r="Q352" s="66">
        <v>42981</v>
      </c>
      <c r="R352" s="66">
        <v>43465</v>
      </c>
    </row>
    <row r="353" spans="7:18" x14ac:dyDescent="0.25">
      <c r="G353"/>
      <c r="H353" t="s">
        <v>934</v>
      </c>
      <c r="I353" t="s">
        <v>2571</v>
      </c>
      <c r="J353" t="s">
        <v>935</v>
      </c>
      <c r="K353" t="s">
        <v>61</v>
      </c>
      <c r="L353">
        <v>7282212</v>
      </c>
      <c r="M353">
        <v>243523</v>
      </c>
      <c r="N353">
        <v>243523</v>
      </c>
      <c r="O353">
        <v>182642.25</v>
      </c>
      <c r="P353">
        <v>60880.75</v>
      </c>
      <c r="Q353" s="66">
        <v>43042</v>
      </c>
      <c r="R353" s="66">
        <v>43798</v>
      </c>
    </row>
    <row r="354" spans="7:18" x14ac:dyDescent="0.25">
      <c r="G354"/>
      <c r="H354" t="s">
        <v>938</v>
      </c>
      <c r="I354" t="s">
        <v>2571</v>
      </c>
      <c r="J354" t="s">
        <v>939</v>
      </c>
      <c r="K354" t="s">
        <v>77</v>
      </c>
      <c r="L354">
        <v>7282212</v>
      </c>
      <c r="M354">
        <v>48302.1</v>
      </c>
      <c r="N354">
        <v>48302.1</v>
      </c>
      <c r="O354">
        <v>36226.58</v>
      </c>
      <c r="P354">
        <v>12075.52</v>
      </c>
      <c r="Q354" s="66">
        <v>42889</v>
      </c>
      <c r="R354" s="66">
        <v>43677</v>
      </c>
    </row>
    <row r="355" spans="7:18" x14ac:dyDescent="0.25">
      <c r="G355"/>
      <c r="H355" t="s">
        <v>940</v>
      </c>
      <c r="I355" t="s">
        <v>2571</v>
      </c>
      <c r="J355" t="s">
        <v>941</v>
      </c>
      <c r="K355" t="s">
        <v>61</v>
      </c>
      <c r="L355">
        <v>7282212</v>
      </c>
      <c r="M355">
        <v>799950</v>
      </c>
      <c r="N355">
        <v>610500</v>
      </c>
      <c r="O355">
        <v>457875</v>
      </c>
      <c r="P355">
        <v>152625</v>
      </c>
      <c r="Q355" s="66">
        <v>43009</v>
      </c>
      <c r="R355" s="66">
        <v>43739</v>
      </c>
    </row>
    <row r="356" spans="7:18" x14ac:dyDescent="0.25">
      <c r="G356"/>
      <c r="H356" t="s">
        <v>942</v>
      </c>
      <c r="I356" t="s">
        <v>2571</v>
      </c>
      <c r="J356" t="s">
        <v>943</v>
      </c>
      <c r="K356" t="s">
        <v>61</v>
      </c>
      <c r="L356">
        <v>7282212</v>
      </c>
      <c r="M356">
        <v>15690</v>
      </c>
      <c r="N356">
        <v>15690</v>
      </c>
      <c r="O356">
        <v>11767.5</v>
      </c>
      <c r="P356">
        <v>3922.5</v>
      </c>
      <c r="Q356" s="66">
        <v>42981</v>
      </c>
      <c r="R356" s="66">
        <v>43373</v>
      </c>
    </row>
    <row r="357" spans="7:18" x14ac:dyDescent="0.25">
      <c r="G357"/>
      <c r="H357" t="s">
        <v>944</v>
      </c>
      <c r="I357" t="s">
        <v>2571</v>
      </c>
      <c r="J357" t="s">
        <v>869</v>
      </c>
      <c r="K357" t="s">
        <v>71</v>
      </c>
      <c r="L357">
        <v>7282212</v>
      </c>
      <c r="M357">
        <v>45000</v>
      </c>
      <c r="N357">
        <v>39980</v>
      </c>
      <c r="O357">
        <v>29985</v>
      </c>
      <c r="P357">
        <v>9995</v>
      </c>
      <c r="Q357" s="66">
        <v>42981</v>
      </c>
      <c r="R357" s="66">
        <v>43465</v>
      </c>
    </row>
    <row r="358" spans="7:18" x14ac:dyDescent="0.25">
      <c r="G358"/>
      <c r="H358" t="s">
        <v>945</v>
      </c>
      <c r="I358" t="s">
        <v>2571</v>
      </c>
      <c r="J358" t="s">
        <v>946</v>
      </c>
      <c r="K358" t="s">
        <v>71</v>
      </c>
      <c r="L358">
        <v>7282212</v>
      </c>
      <c r="M358">
        <v>139304.48000000001</v>
      </c>
      <c r="N358">
        <v>139304.48000000001</v>
      </c>
      <c r="O358">
        <v>104478.36</v>
      </c>
      <c r="P358">
        <v>34826.120000000003</v>
      </c>
      <c r="Q358" s="66">
        <v>42250</v>
      </c>
      <c r="R358" s="66">
        <v>43646</v>
      </c>
    </row>
    <row r="359" spans="7:18" x14ac:dyDescent="0.25">
      <c r="G359"/>
      <c r="H359" t="s">
        <v>950</v>
      </c>
      <c r="I359" t="s">
        <v>951</v>
      </c>
      <c r="J359" t="s">
        <v>952</v>
      </c>
      <c r="K359" t="s">
        <v>77</v>
      </c>
      <c r="L359">
        <v>7080934</v>
      </c>
      <c r="M359">
        <v>30681.7</v>
      </c>
      <c r="N359">
        <v>30681.7</v>
      </c>
      <c r="O359">
        <v>23011.279999999999</v>
      </c>
      <c r="P359">
        <v>7670.42</v>
      </c>
      <c r="Q359" s="66">
        <v>42894</v>
      </c>
      <c r="R359" s="66">
        <v>43222</v>
      </c>
    </row>
    <row r="360" spans="7:18" x14ac:dyDescent="0.25">
      <c r="G360"/>
      <c r="H360" t="s">
        <v>953</v>
      </c>
      <c r="I360" t="s">
        <v>951</v>
      </c>
      <c r="J360" t="s">
        <v>954</v>
      </c>
      <c r="K360" t="s">
        <v>77</v>
      </c>
      <c r="L360">
        <v>7080934</v>
      </c>
      <c r="M360">
        <v>21083.4</v>
      </c>
      <c r="N360">
        <v>21083.4</v>
      </c>
      <c r="O360">
        <v>15812.55</v>
      </c>
      <c r="P360">
        <v>5270.85</v>
      </c>
      <c r="Q360" s="66">
        <v>42856</v>
      </c>
      <c r="R360" s="66">
        <v>43008</v>
      </c>
    </row>
    <row r="361" spans="7:18" x14ac:dyDescent="0.25">
      <c r="G361"/>
      <c r="H361" t="s">
        <v>955</v>
      </c>
      <c r="I361" t="s">
        <v>2571</v>
      </c>
      <c r="J361" t="s">
        <v>956</v>
      </c>
      <c r="K361" t="s">
        <v>77</v>
      </c>
      <c r="L361">
        <v>7282212</v>
      </c>
      <c r="M361">
        <v>119805.63</v>
      </c>
      <c r="N361">
        <v>118784.01</v>
      </c>
      <c r="O361">
        <v>89088.01</v>
      </c>
      <c r="P361">
        <v>29696</v>
      </c>
      <c r="Q361" s="66">
        <v>43010</v>
      </c>
      <c r="R361" s="66">
        <v>43465</v>
      </c>
    </row>
    <row r="362" spans="7:18" x14ac:dyDescent="0.25">
      <c r="G362"/>
      <c r="H362" t="s">
        <v>957</v>
      </c>
      <c r="I362" t="s">
        <v>2571</v>
      </c>
      <c r="J362" t="s">
        <v>958</v>
      </c>
      <c r="K362" t="s">
        <v>77</v>
      </c>
      <c r="L362">
        <v>7282212</v>
      </c>
      <c r="M362">
        <v>349611.5</v>
      </c>
      <c r="N362">
        <v>349611.5</v>
      </c>
      <c r="O362">
        <v>262208.63</v>
      </c>
      <c r="P362">
        <v>87402.87</v>
      </c>
      <c r="Q362" s="66">
        <v>43009</v>
      </c>
      <c r="R362" s="66">
        <v>43555</v>
      </c>
    </row>
    <row r="363" spans="7:18" x14ac:dyDescent="0.25">
      <c r="G363"/>
      <c r="H363" t="s">
        <v>959</v>
      </c>
      <c r="I363" t="s">
        <v>960</v>
      </c>
      <c r="J363" t="s">
        <v>961</v>
      </c>
      <c r="K363" t="s">
        <v>71</v>
      </c>
      <c r="L363">
        <v>7392037</v>
      </c>
      <c r="M363">
        <v>198050.02</v>
      </c>
      <c r="N363">
        <v>154174.38</v>
      </c>
      <c r="O363">
        <v>115630.79</v>
      </c>
      <c r="P363">
        <v>38543.589999999997</v>
      </c>
      <c r="Q363" s="66">
        <v>43069</v>
      </c>
      <c r="R363" s="66">
        <v>43096</v>
      </c>
    </row>
    <row r="364" spans="7:18" x14ac:dyDescent="0.25">
      <c r="G364"/>
      <c r="H364" t="s">
        <v>962</v>
      </c>
      <c r="I364" t="s">
        <v>960</v>
      </c>
      <c r="J364" t="s">
        <v>963</v>
      </c>
      <c r="K364" t="s">
        <v>71</v>
      </c>
      <c r="L364">
        <v>7392037</v>
      </c>
      <c r="M364">
        <v>403915.95</v>
      </c>
      <c r="N364">
        <v>400654.32</v>
      </c>
      <c r="O364">
        <v>300490.74</v>
      </c>
      <c r="P364">
        <v>100163.58</v>
      </c>
      <c r="Q364" s="66">
        <v>42664</v>
      </c>
      <c r="R364" s="66">
        <v>43312</v>
      </c>
    </row>
    <row r="365" spans="7:18" x14ac:dyDescent="0.25">
      <c r="G365"/>
      <c r="H365" t="s">
        <v>973</v>
      </c>
      <c r="I365" t="s">
        <v>792</v>
      </c>
      <c r="J365" t="s">
        <v>2577</v>
      </c>
      <c r="K365" t="s">
        <v>519</v>
      </c>
      <c r="L365">
        <v>7991621</v>
      </c>
      <c r="M365">
        <v>6423920</v>
      </c>
      <c r="N365">
        <v>6423920</v>
      </c>
      <c r="O365">
        <v>4817940</v>
      </c>
      <c r="P365">
        <v>1605980</v>
      </c>
      <c r="Q365" s="66">
        <v>42217</v>
      </c>
      <c r="R365" s="66">
        <v>44196</v>
      </c>
    </row>
    <row r="366" spans="7:18" x14ac:dyDescent="0.25">
      <c r="G366"/>
      <c r="H366" t="s">
        <v>976</v>
      </c>
      <c r="I366" t="s">
        <v>977</v>
      </c>
      <c r="J366" t="s">
        <v>2578</v>
      </c>
      <c r="K366" t="s">
        <v>65</v>
      </c>
      <c r="L366">
        <v>5169841</v>
      </c>
      <c r="M366">
        <v>106529.8</v>
      </c>
      <c r="N366">
        <v>106529.8</v>
      </c>
      <c r="O366">
        <v>59923.01</v>
      </c>
      <c r="P366">
        <v>19974.34</v>
      </c>
      <c r="Q366" s="66">
        <v>43433</v>
      </c>
      <c r="R366" s="66">
        <v>43577</v>
      </c>
    </row>
    <row r="367" spans="7:18" x14ac:dyDescent="0.25">
      <c r="G367"/>
      <c r="H367" t="s">
        <v>978</v>
      </c>
      <c r="I367" t="s">
        <v>977</v>
      </c>
      <c r="J367" t="s">
        <v>2579</v>
      </c>
      <c r="K367" t="s">
        <v>65</v>
      </c>
      <c r="L367">
        <v>5169841</v>
      </c>
      <c r="M367">
        <v>256824</v>
      </c>
      <c r="N367">
        <v>200000</v>
      </c>
      <c r="O367">
        <v>150000</v>
      </c>
      <c r="P367">
        <v>50000</v>
      </c>
      <c r="Q367" s="66">
        <v>43724</v>
      </c>
      <c r="R367" s="66">
        <v>43969</v>
      </c>
    </row>
    <row r="368" spans="7:18" x14ac:dyDescent="0.25">
      <c r="G368"/>
      <c r="H368" t="s">
        <v>979</v>
      </c>
      <c r="I368" t="s">
        <v>2571</v>
      </c>
      <c r="J368" t="s">
        <v>980</v>
      </c>
      <c r="K368" t="s">
        <v>61</v>
      </c>
      <c r="L368">
        <v>7282212</v>
      </c>
      <c r="M368">
        <v>60000</v>
      </c>
      <c r="N368">
        <v>57270</v>
      </c>
      <c r="O368">
        <v>42952.5</v>
      </c>
      <c r="P368">
        <v>14317.5</v>
      </c>
      <c r="Q368" s="66">
        <v>43254</v>
      </c>
      <c r="R368" s="66">
        <v>43563</v>
      </c>
    </row>
    <row r="369" spans="7:18" x14ac:dyDescent="0.25">
      <c r="G369"/>
      <c r="H369" t="s">
        <v>981</v>
      </c>
      <c r="I369" t="s">
        <v>2571</v>
      </c>
      <c r="J369" t="s">
        <v>982</v>
      </c>
      <c r="K369" t="s">
        <v>61</v>
      </c>
      <c r="L369">
        <v>7282212</v>
      </c>
      <c r="M369">
        <v>49843.59</v>
      </c>
      <c r="N369">
        <v>49026.47</v>
      </c>
      <c r="O369">
        <v>36769.85</v>
      </c>
      <c r="P369">
        <v>12256.62</v>
      </c>
      <c r="Q369" s="66">
        <v>43255</v>
      </c>
      <c r="R369" s="66">
        <v>43434</v>
      </c>
    </row>
    <row r="370" spans="7:18" x14ac:dyDescent="0.25">
      <c r="G370"/>
      <c r="H370" t="s">
        <v>983</v>
      </c>
      <c r="I370" t="s">
        <v>754</v>
      </c>
      <c r="J370" t="s">
        <v>984</v>
      </c>
      <c r="K370" t="s">
        <v>61</v>
      </c>
      <c r="L370">
        <v>7499417</v>
      </c>
      <c r="M370">
        <v>63765.05</v>
      </c>
      <c r="N370">
        <v>63765.05</v>
      </c>
      <c r="O370">
        <v>47823.79</v>
      </c>
      <c r="P370">
        <v>15941.26</v>
      </c>
      <c r="Q370" s="66">
        <v>43539</v>
      </c>
      <c r="R370" s="66">
        <v>43555</v>
      </c>
    </row>
    <row r="371" spans="7:18" x14ac:dyDescent="0.25">
      <c r="G371"/>
      <c r="H371" t="s">
        <v>986</v>
      </c>
      <c r="I371" t="s">
        <v>987</v>
      </c>
      <c r="J371" t="s">
        <v>988</v>
      </c>
      <c r="K371" t="s">
        <v>61</v>
      </c>
      <c r="L371">
        <v>4913857</v>
      </c>
      <c r="M371">
        <v>89300</v>
      </c>
      <c r="N371">
        <v>64448</v>
      </c>
      <c r="O371">
        <v>36252</v>
      </c>
      <c r="P371">
        <v>12084</v>
      </c>
      <c r="Q371" s="66">
        <v>43191</v>
      </c>
      <c r="R371" s="66">
        <v>43438</v>
      </c>
    </row>
    <row r="372" spans="7:18" x14ac:dyDescent="0.25">
      <c r="G372"/>
      <c r="H372" t="s">
        <v>989</v>
      </c>
      <c r="I372" t="s">
        <v>990</v>
      </c>
      <c r="J372" t="s">
        <v>991</v>
      </c>
      <c r="K372" t="s">
        <v>61</v>
      </c>
      <c r="L372">
        <v>7379153</v>
      </c>
      <c r="M372">
        <v>188501.9</v>
      </c>
      <c r="N372">
        <v>121451.64</v>
      </c>
      <c r="O372">
        <v>91088.74</v>
      </c>
      <c r="P372">
        <v>30362.9</v>
      </c>
      <c r="Q372" s="66">
        <v>43282</v>
      </c>
      <c r="R372" s="66">
        <v>43920</v>
      </c>
    </row>
    <row r="373" spans="7:18" x14ac:dyDescent="0.25">
      <c r="G373"/>
      <c r="H373" t="s">
        <v>992</v>
      </c>
      <c r="I373" t="s">
        <v>993</v>
      </c>
      <c r="J373" t="s">
        <v>994</v>
      </c>
      <c r="K373" t="s">
        <v>65</v>
      </c>
      <c r="L373">
        <v>9173131</v>
      </c>
      <c r="M373">
        <v>153021.39000000001</v>
      </c>
      <c r="N373">
        <v>153021.39000000001</v>
      </c>
      <c r="O373">
        <v>114766.04</v>
      </c>
      <c r="P373">
        <v>38255.35</v>
      </c>
      <c r="Q373" s="66">
        <v>43291</v>
      </c>
      <c r="R373" s="66">
        <v>44179</v>
      </c>
    </row>
    <row r="374" spans="7:18" x14ac:dyDescent="0.25">
      <c r="G374"/>
      <c r="H374" t="s">
        <v>995</v>
      </c>
      <c r="I374" t="s">
        <v>2382</v>
      </c>
      <c r="J374" t="s">
        <v>2383</v>
      </c>
      <c r="K374" t="s">
        <v>65</v>
      </c>
      <c r="L374">
        <v>7677157</v>
      </c>
      <c r="M374">
        <v>196690</v>
      </c>
      <c r="N374">
        <v>196690</v>
      </c>
      <c r="O374">
        <v>88510.5</v>
      </c>
      <c r="P374">
        <v>29503.5</v>
      </c>
      <c r="Q374" s="66">
        <v>43282</v>
      </c>
      <c r="R374" s="66">
        <v>44081</v>
      </c>
    </row>
    <row r="375" spans="7:18" x14ac:dyDescent="0.25">
      <c r="G375"/>
      <c r="H375" t="s">
        <v>1003</v>
      </c>
      <c r="I375" t="s">
        <v>1004</v>
      </c>
      <c r="J375" t="s">
        <v>2580</v>
      </c>
      <c r="K375" t="s">
        <v>71</v>
      </c>
      <c r="L375">
        <v>7167246</v>
      </c>
      <c r="M375">
        <v>358380.82</v>
      </c>
      <c r="N375">
        <v>266666.67</v>
      </c>
      <c r="O375">
        <v>200000</v>
      </c>
      <c r="P375">
        <v>66666.67</v>
      </c>
      <c r="Q375" s="66">
        <v>43250</v>
      </c>
      <c r="R375" s="66">
        <v>43708</v>
      </c>
    </row>
    <row r="376" spans="7:18" x14ac:dyDescent="0.25">
      <c r="G376"/>
      <c r="H376" t="s">
        <v>1010</v>
      </c>
      <c r="I376" t="s">
        <v>2581</v>
      </c>
      <c r="J376" t="s">
        <v>1011</v>
      </c>
      <c r="K376" t="s">
        <v>519</v>
      </c>
      <c r="L376">
        <v>7091046</v>
      </c>
      <c r="M376">
        <v>365000</v>
      </c>
      <c r="N376">
        <v>365000</v>
      </c>
      <c r="O376">
        <v>273750</v>
      </c>
      <c r="P376">
        <v>91250</v>
      </c>
      <c r="Q376" s="66">
        <v>43406</v>
      </c>
      <c r="R376" s="66">
        <v>43935</v>
      </c>
    </row>
    <row r="377" spans="7:18" x14ac:dyDescent="0.25">
      <c r="G377"/>
      <c r="H377" t="s">
        <v>1012</v>
      </c>
      <c r="I377" t="s">
        <v>2581</v>
      </c>
      <c r="J377" t="s">
        <v>2582</v>
      </c>
      <c r="K377" t="s">
        <v>519</v>
      </c>
      <c r="L377">
        <v>7091046</v>
      </c>
      <c r="M377">
        <v>68298</v>
      </c>
      <c r="N377">
        <v>68298</v>
      </c>
      <c r="O377">
        <v>51223.5</v>
      </c>
      <c r="P377">
        <v>17074.5</v>
      </c>
      <c r="Q377" s="66">
        <v>43437</v>
      </c>
      <c r="R377" s="66">
        <v>43726</v>
      </c>
    </row>
    <row r="378" spans="7:18" x14ac:dyDescent="0.25">
      <c r="G378"/>
      <c r="H378" t="s">
        <v>1013</v>
      </c>
      <c r="I378" t="s">
        <v>792</v>
      </c>
      <c r="J378" t="s">
        <v>2583</v>
      </c>
      <c r="K378" t="s">
        <v>519</v>
      </c>
      <c r="L378">
        <v>7991621</v>
      </c>
      <c r="M378">
        <v>190033.47</v>
      </c>
      <c r="N378">
        <v>190033.47</v>
      </c>
      <c r="O378">
        <v>142525.10999999999</v>
      </c>
      <c r="P378">
        <v>47508.36</v>
      </c>
      <c r="Q378" s="66">
        <v>42583</v>
      </c>
      <c r="R378" s="66">
        <v>43830</v>
      </c>
    </row>
    <row r="379" spans="7:18" x14ac:dyDescent="0.25">
      <c r="G379"/>
      <c r="H379" t="s">
        <v>1018</v>
      </c>
      <c r="I379" t="s">
        <v>977</v>
      </c>
      <c r="J379" t="s">
        <v>1019</v>
      </c>
      <c r="K379" t="s">
        <v>65</v>
      </c>
      <c r="L379">
        <v>5169841</v>
      </c>
      <c r="M379">
        <v>145509</v>
      </c>
      <c r="N379">
        <v>145509</v>
      </c>
      <c r="O379">
        <v>81848.81</v>
      </c>
      <c r="P379">
        <v>27282.94</v>
      </c>
      <c r="Q379" s="66">
        <v>43759</v>
      </c>
      <c r="R379" s="66">
        <v>44180</v>
      </c>
    </row>
    <row r="380" spans="7:18" x14ac:dyDescent="0.25">
      <c r="G380"/>
      <c r="H380" t="s">
        <v>1024</v>
      </c>
      <c r="I380" t="s">
        <v>2571</v>
      </c>
      <c r="J380" t="s">
        <v>1025</v>
      </c>
      <c r="K380" t="s">
        <v>61</v>
      </c>
      <c r="L380">
        <v>7282212</v>
      </c>
      <c r="M380">
        <v>700000</v>
      </c>
      <c r="N380">
        <v>400000</v>
      </c>
      <c r="O380">
        <v>300000</v>
      </c>
      <c r="P380">
        <v>100000</v>
      </c>
      <c r="Q380" s="66">
        <v>43801</v>
      </c>
      <c r="R380" s="66">
        <v>44227</v>
      </c>
    </row>
    <row r="381" spans="7:18" x14ac:dyDescent="0.25">
      <c r="G381"/>
      <c r="H381" t="s">
        <v>1026</v>
      </c>
      <c r="I381" t="s">
        <v>2571</v>
      </c>
      <c r="J381" t="s">
        <v>1027</v>
      </c>
      <c r="K381" t="s">
        <v>61</v>
      </c>
      <c r="L381">
        <v>7282212</v>
      </c>
      <c r="M381">
        <v>300000</v>
      </c>
      <c r="N381">
        <v>300000</v>
      </c>
      <c r="O381">
        <v>225000</v>
      </c>
      <c r="P381">
        <v>75000</v>
      </c>
      <c r="Q381" s="66">
        <v>43586</v>
      </c>
      <c r="R381" s="66">
        <v>43769</v>
      </c>
    </row>
    <row r="382" spans="7:18" x14ac:dyDescent="0.25">
      <c r="G382"/>
      <c r="H382" t="s">
        <v>1028</v>
      </c>
      <c r="I382" t="s">
        <v>2571</v>
      </c>
      <c r="J382" t="s">
        <v>1029</v>
      </c>
      <c r="K382" t="s">
        <v>61</v>
      </c>
      <c r="L382">
        <v>7282212</v>
      </c>
      <c r="M382">
        <v>100000</v>
      </c>
      <c r="N382">
        <v>90620</v>
      </c>
      <c r="O382">
        <v>67965</v>
      </c>
      <c r="P382">
        <v>22655</v>
      </c>
      <c r="Q382" s="66">
        <v>43467</v>
      </c>
      <c r="R382" s="66">
        <v>44196</v>
      </c>
    </row>
    <row r="383" spans="7:18" x14ac:dyDescent="0.25">
      <c r="G383"/>
      <c r="H383" t="s">
        <v>1030</v>
      </c>
      <c r="I383" t="s">
        <v>2571</v>
      </c>
      <c r="J383" t="s">
        <v>1031</v>
      </c>
      <c r="K383" t="s">
        <v>65</v>
      </c>
      <c r="L383">
        <v>7282212</v>
      </c>
      <c r="M383">
        <v>253200</v>
      </c>
      <c r="N383">
        <v>253200</v>
      </c>
      <c r="O383">
        <v>189900</v>
      </c>
      <c r="P383">
        <v>63300</v>
      </c>
      <c r="Q383" s="66">
        <v>43525</v>
      </c>
      <c r="R383" s="66">
        <v>43830</v>
      </c>
    </row>
    <row r="384" spans="7:18" x14ac:dyDescent="0.25">
      <c r="G384"/>
      <c r="H384" t="s">
        <v>1032</v>
      </c>
      <c r="I384" t="s">
        <v>2571</v>
      </c>
      <c r="J384" t="s">
        <v>2584</v>
      </c>
      <c r="K384" t="s">
        <v>65</v>
      </c>
      <c r="L384">
        <v>7282212</v>
      </c>
      <c r="M384">
        <v>200000</v>
      </c>
      <c r="N384">
        <v>165500</v>
      </c>
      <c r="O384">
        <v>124125</v>
      </c>
      <c r="P384">
        <v>41375</v>
      </c>
      <c r="Q384" s="66">
        <v>43801</v>
      </c>
      <c r="R384" s="66">
        <v>44227</v>
      </c>
    </row>
    <row r="385" spans="7:18" x14ac:dyDescent="0.25">
      <c r="G385"/>
      <c r="H385" t="s">
        <v>1037</v>
      </c>
      <c r="I385" t="s">
        <v>2585</v>
      </c>
      <c r="J385" t="s">
        <v>1038</v>
      </c>
      <c r="K385" t="s">
        <v>71</v>
      </c>
      <c r="L385">
        <v>5628165</v>
      </c>
      <c r="M385">
        <v>409610</v>
      </c>
      <c r="N385">
        <v>274911</v>
      </c>
      <c r="O385">
        <v>154637.44</v>
      </c>
      <c r="P385">
        <v>51545.81</v>
      </c>
      <c r="Q385" s="66">
        <v>43790</v>
      </c>
      <c r="R385" s="66">
        <v>44042</v>
      </c>
    </row>
    <row r="386" spans="7:18" x14ac:dyDescent="0.25">
      <c r="G386"/>
      <c r="H386" t="s">
        <v>1039</v>
      </c>
      <c r="I386" t="s">
        <v>2571</v>
      </c>
      <c r="J386" t="s">
        <v>1040</v>
      </c>
      <c r="K386" t="s">
        <v>77</v>
      </c>
      <c r="L386">
        <v>7282212</v>
      </c>
      <c r="M386">
        <v>175000</v>
      </c>
      <c r="N386">
        <v>175000</v>
      </c>
      <c r="O386">
        <v>131250</v>
      </c>
      <c r="P386">
        <v>43750</v>
      </c>
      <c r="Q386" s="66">
        <v>43466</v>
      </c>
      <c r="R386" s="66">
        <v>43830</v>
      </c>
    </row>
    <row r="387" spans="7:18" x14ac:dyDescent="0.25">
      <c r="G387"/>
      <c r="H387" t="s">
        <v>1041</v>
      </c>
      <c r="I387" t="s">
        <v>2585</v>
      </c>
      <c r="J387" t="s">
        <v>2586</v>
      </c>
      <c r="K387" t="s">
        <v>71</v>
      </c>
      <c r="L387">
        <v>5628165</v>
      </c>
      <c r="M387">
        <v>683442</v>
      </c>
      <c r="N387">
        <v>380732</v>
      </c>
      <c r="O387">
        <v>214161.75</v>
      </c>
      <c r="P387">
        <v>71387.25</v>
      </c>
      <c r="Q387" s="66">
        <v>43790</v>
      </c>
      <c r="R387" s="66">
        <v>44196</v>
      </c>
    </row>
    <row r="388" spans="7:18" x14ac:dyDescent="0.25">
      <c r="G388"/>
      <c r="H388" t="s">
        <v>1042</v>
      </c>
      <c r="I388" t="s">
        <v>2571</v>
      </c>
      <c r="J388" t="s">
        <v>1043</v>
      </c>
      <c r="K388" t="s">
        <v>61</v>
      </c>
      <c r="L388">
        <v>7282212</v>
      </c>
      <c r="M388">
        <v>189500</v>
      </c>
      <c r="N388">
        <v>170500</v>
      </c>
      <c r="O388">
        <v>127875</v>
      </c>
      <c r="P388">
        <v>42625</v>
      </c>
      <c r="Q388" s="66">
        <v>43626</v>
      </c>
      <c r="R388" s="66">
        <v>44116</v>
      </c>
    </row>
    <row r="389" spans="7:18" x14ac:dyDescent="0.25">
      <c r="G389"/>
      <c r="H389" t="s">
        <v>1044</v>
      </c>
      <c r="I389" t="s">
        <v>1045</v>
      </c>
      <c r="J389" t="s">
        <v>1046</v>
      </c>
      <c r="K389" t="s">
        <v>71</v>
      </c>
      <c r="L389">
        <v>7660171</v>
      </c>
      <c r="M389">
        <v>51344</v>
      </c>
      <c r="N389">
        <v>37240.85</v>
      </c>
      <c r="O389">
        <v>13965.32</v>
      </c>
      <c r="P389">
        <v>4655.1099999999997</v>
      </c>
      <c r="Q389" s="66">
        <v>43472</v>
      </c>
      <c r="R389" s="66">
        <v>43830</v>
      </c>
    </row>
    <row r="390" spans="7:18" x14ac:dyDescent="0.25">
      <c r="G390"/>
      <c r="H390" t="s">
        <v>1047</v>
      </c>
      <c r="I390" t="s">
        <v>2571</v>
      </c>
      <c r="J390" t="s">
        <v>1048</v>
      </c>
      <c r="K390" t="s">
        <v>77</v>
      </c>
      <c r="L390">
        <v>7282212</v>
      </c>
      <c r="M390">
        <v>249998</v>
      </c>
      <c r="N390">
        <v>249998</v>
      </c>
      <c r="O390">
        <v>187498.5</v>
      </c>
      <c r="P390">
        <v>62499.5</v>
      </c>
      <c r="Q390" s="66">
        <v>43406</v>
      </c>
      <c r="R390" s="66">
        <v>43830</v>
      </c>
    </row>
    <row r="391" spans="7:18" x14ac:dyDescent="0.25">
      <c r="G391"/>
      <c r="H391" t="s">
        <v>1049</v>
      </c>
      <c r="I391" t="s">
        <v>2571</v>
      </c>
      <c r="J391" t="s">
        <v>2587</v>
      </c>
      <c r="K391" t="s">
        <v>77</v>
      </c>
      <c r="L391">
        <v>7282212</v>
      </c>
      <c r="M391">
        <v>299965.21999999997</v>
      </c>
      <c r="N391">
        <v>299965.21999999997</v>
      </c>
      <c r="O391">
        <v>224973.92</v>
      </c>
      <c r="P391">
        <v>74991.3</v>
      </c>
      <c r="Q391" s="66">
        <v>43420</v>
      </c>
      <c r="R391" s="66">
        <v>43860</v>
      </c>
    </row>
    <row r="392" spans="7:18" x14ac:dyDescent="0.25">
      <c r="G392"/>
      <c r="H392" t="s">
        <v>1050</v>
      </c>
      <c r="I392" t="s">
        <v>2571</v>
      </c>
      <c r="J392" t="s">
        <v>1051</v>
      </c>
      <c r="K392" t="s">
        <v>77</v>
      </c>
      <c r="L392">
        <v>7282212</v>
      </c>
      <c r="M392">
        <v>450000</v>
      </c>
      <c r="N392">
        <v>388000</v>
      </c>
      <c r="O392">
        <v>291000</v>
      </c>
      <c r="P392">
        <v>97000</v>
      </c>
      <c r="Q392" s="66">
        <v>43619</v>
      </c>
      <c r="R392" s="66">
        <v>44088</v>
      </c>
    </row>
    <row r="393" spans="7:18" x14ac:dyDescent="0.25">
      <c r="G393"/>
      <c r="H393" t="s">
        <v>1052</v>
      </c>
      <c r="I393" t="s">
        <v>2588</v>
      </c>
      <c r="J393" t="s">
        <v>2589</v>
      </c>
      <c r="K393" t="s">
        <v>71</v>
      </c>
      <c r="L393">
        <v>7213006</v>
      </c>
      <c r="M393">
        <v>25672</v>
      </c>
      <c r="N393">
        <v>18591.310000000001</v>
      </c>
      <c r="O393">
        <v>6971.75</v>
      </c>
      <c r="P393">
        <v>2323.91</v>
      </c>
      <c r="Q393" s="66">
        <v>43472</v>
      </c>
      <c r="R393" s="66">
        <v>43661</v>
      </c>
    </row>
    <row r="394" spans="7:18" x14ac:dyDescent="0.25">
      <c r="G394"/>
      <c r="H394" t="s">
        <v>1053</v>
      </c>
      <c r="I394" t="s">
        <v>2590</v>
      </c>
      <c r="J394" t="s">
        <v>1054</v>
      </c>
      <c r="K394" t="s">
        <v>71</v>
      </c>
      <c r="L394">
        <v>7541787</v>
      </c>
      <c r="M394">
        <v>25672</v>
      </c>
      <c r="N394">
        <v>18591.310000000001</v>
      </c>
      <c r="O394">
        <v>6971.75</v>
      </c>
      <c r="P394">
        <v>2323.91</v>
      </c>
      <c r="Q394" s="66">
        <v>43472</v>
      </c>
      <c r="R394" s="66">
        <v>43661</v>
      </c>
    </row>
    <row r="395" spans="7:18" x14ac:dyDescent="0.25">
      <c r="G395"/>
      <c r="H395" t="s">
        <v>1060</v>
      </c>
      <c r="I395" t="s">
        <v>2574</v>
      </c>
      <c r="J395" t="s">
        <v>1061</v>
      </c>
      <c r="K395" t="s">
        <v>203</v>
      </c>
      <c r="L395">
        <v>10361525</v>
      </c>
      <c r="M395">
        <v>254167.91</v>
      </c>
      <c r="N395">
        <v>254167.91</v>
      </c>
      <c r="O395">
        <v>190625.94</v>
      </c>
      <c r="P395">
        <v>63541.97</v>
      </c>
      <c r="Q395" s="66">
        <v>42979</v>
      </c>
      <c r="R395" s="66">
        <v>44104</v>
      </c>
    </row>
    <row r="396" spans="7:18" x14ac:dyDescent="0.25">
      <c r="G396"/>
      <c r="H396" t="s">
        <v>1062</v>
      </c>
      <c r="I396" t="s">
        <v>1063</v>
      </c>
      <c r="J396" t="s">
        <v>1064</v>
      </c>
      <c r="K396" t="s">
        <v>61</v>
      </c>
      <c r="L396">
        <v>7227761</v>
      </c>
      <c r="M396">
        <v>3250000</v>
      </c>
      <c r="N396">
        <v>3250000</v>
      </c>
      <c r="O396">
        <v>2437500</v>
      </c>
      <c r="P396">
        <v>812500</v>
      </c>
      <c r="Q396" s="66">
        <v>43586</v>
      </c>
      <c r="R396" s="66">
        <v>44036</v>
      </c>
    </row>
    <row r="397" spans="7:18" x14ac:dyDescent="0.25">
      <c r="G397"/>
      <c r="H397" t="s">
        <v>1065</v>
      </c>
      <c r="I397" t="s">
        <v>985</v>
      </c>
      <c r="J397" t="s">
        <v>2384</v>
      </c>
      <c r="K397" t="s">
        <v>61</v>
      </c>
      <c r="L397">
        <v>7376731</v>
      </c>
      <c r="M397">
        <v>273276.5</v>
      </c>
      <c r="N397">
        <v>254147.15</v>
      </c>
      <c r="O397">
        <v>190610.36</v>
      </c>
      <c r="P397">
        <v>63536.79</v>
      </c>
      <c r="Q397" s="66">
        <v>43460</v>
      </c>
      <c r="R397" s="66">
        <v>43990</v>
      </c>
    </row>
    <row r="398" spans="7:18" x14ac:dyDescent="0.25">
      <c r="G398"/>
      <c r="H398" t="s">
        <v>1066</v>
      </c>
      <c r="I398" t="s">
        <v>1056</v>
      </c>
      <c r="J398" t="s">
        <v>2591</v>
      </c>
      <c r="K398" t="s">
        <v>77</v>
      </c>
      <c r="L398">
        <v>7698084</v>
      </c>
      <c r="M398">
        <v>608850</v>
      </c>
      <c r="N398">
        <v>597780</v>
      </c>
      <c r="O398">
        <v>448335</v>
      </c>
      <c r="P398">
        <v>149445</v>
      </c>
      <c r="Q398" s="66">
        <v>43405</v>
      </c>
      <c r="R398" s="66">
        <v>43829</v>
      </c>
    </row>
    <row r="399" spans="7:18" x14ac:dyDescent="0.25">
      <c r="G399"/>
      <c r="H399" t="s">
        <v>1067</v>
      </c>
      <c r="I399" t="s">
        <v>2571</v>
      </c>
      <c r="J399" t="s">
        <v>1068</v>
      </c>
      <c r="K399" t="s">
        <v>77</v>
      </c>
      <c r="L399">
        <v>7282212</v>
      </c>
      <c r="M399">
        <v>1000000</v>
      </c>
      <c r="N399">
        <v>1000000</v>
      </c>
      <c r="O399">
        <v>750000</v>
      </c>
      <c r="P399">
        <v>250000</v>
      </c>
      <c r="Q399" s="66">
        <v>43663</v>
      </c>
      <c r="R399" s="66">
        <v>44377</v>
      </c>
    </row>
    <row r="400" spans="7:18" x14ac:dyDescent="0.25">
      <c r="G400"/>
      <c r="H400" t="s">
        <v>1069</v>
      </c>
      <c r="I400" t="s">
        <v>2571</v>
      </c>
      <c r="J400" t="s">
        <v>1070</v>
      </c>
      <c r="K400" t="s">
        <v>71</v>
      </c>
      <c r="L400">
        <v>7282212</v>
      </c>
      <c r="M400">
        <v>399990</v>
      </c>
      <c r="N400">
        <v>399990</v>
      </c>
      <c r="O400">
        <v>299992.5</v>
      </c>
      <c r="P400">
        <v>99997.5</v>
      </c>
      <c r="Q400" s="66">
        <v>43787</v>
      </c>
      <c r="R400" s="66">
        <v>44196</v>
      </c>
    </row>
    <row r="401" spans="7:18" x14ac:dyDescent="0.25">
      <c r="G401"/>
      <c r="H401" t="s">
        <v>853</v>
      </c>
      <c r="I401" t="s">
        <v>2571</v>
      </c>
      <c r="J401" t="s">
        <v>854</v>
      </c>
      <c r="K401" t="s">
        <v>65</v>
      </c>
      <c r="L401">
        <v>7282212</v>
      </c>
      <c r="M401">
        <v>21000</v>
      </c>
      <c r="N401">
        <v>21000</v>
      </c>
      <c r="O401">
        <v>15750</v>
      </c>
      <c r="P401">
        <v>5250</v>
      </c>
      <c r="Q401" s="66">
        <v>42646</v>
      </c>
      <c r="R401" s="66">
        <v>43312</v>
      </c>
    </row>
    <row r="402" spans="7:18" x14ac:dyDescent="0.25">
      <c r="G402"/>
      <c r="H402" t="s">
        <v>882</v>
      </c>
      <c r="I402" t="s">
        <v>883</v>
      </c>
      <c r="J402" t="s">
        <v>884</v>
      </c>
      <c r="K402" t="s">
        <v>61</v>
      </c>
      <c r="L402">
        <v>4912912</v>
      </c>
      <c r="M402">
        <v>101297</v>
      </c>
      <c r="N402">
        <v>92297.3</v>
      </c>
      <c r="O402">
        <v>51917.24</v>
      </c>
      <c r="P402">
        <v>17305.740000000002</v>
      </c>
      <c r="Q402" s="66">
        <v>42370</v>
      </c>
      <c r="R402" s="66">
        <v>43045</v>
      </c>
    </row>
    <row r="403" spans="7:18" x14ac:dyDescent="0.25">
      <c r="G403"/>
      <c r="H403" t="s">
        <v>885</v>
      </c>
      <c r="I403" t="s">
        <v>886</v>
      </c>
      <c r="J403" t="s">
        <v>887</v>
      </c>
      <c r="K403" t="s">
        <v>77</v>
      </c>
      <c r="L403">
        <v>8862961</v>
      </c>
      <c r="M403">
        <v>96715.91</v>
      </c>
      <c r="N403">
        <v>96715.91</v>
      </c>
      <c r="O403">
        <v>72536.929999999993</v>
      </c>
      <c r="P403">
        <v>24178.98</v>
      </c>
      <c r="Q403" s="66">
        <v>42767</v>
      </c>
      <c r="R403" s="66">
        <v>43646</v>
      </c>
    </row>
    <row r="404" spans="7:18" x14ac:dyDescent="0.25">
      <c r="G404"/>
      <c r="H404" t="s">
        <v>888</v>
      </c>
      <c r="I404" t="s">
        <v>886</v>
      </c>
      <c r="J404" t="s">
        <v>889</v>
      </c>
      <c r="K404" t="s">
        <v>77</v>
      </c>
      <c r="L404">
        <v>8862961</v>
      </c>
      <c r="M404">
        <v>53246.7</v>
      </c>
      <c r="N404">
        <v>53246.7</v>
      </c>
      <c r="O404">
        <v>39935.03</v>
      </c>
      <c r="P404">
        <v>13311.67</v>
      </c>
      <c r="Q404" s="66">
        <v>42767</v>
      </c>
      <c r="R404" s="66">
        <v>43646</v>
      </c>
    </row>
    <row r="405" spans="7:18" x14ac:dyDescent="0.25">
      <c r="G405"/>
      <c r="H405" t="s">
        <v>893</v>
      </c>
      <c r="I405" t="s">
        <v>2592</v>
      </c>
      <c r="J405" t="s">
        <v>2593</v>
      </c>
      <c r="K405" t="s">
        <v>65</v>
      </c>
      <c r="L405">
        <v>8866781</v>
      </c>
      <c r="M405">
        <v>880271.73</v>
      </c>
      <c r="N405">
        <v>880271.73</v>
      </c>
      <c r="O405">
        <v>660203.80000000005</v>
      </c>
      <c r="P405">
        <v>220067.93</v>
      </c>
      <c r="Q405" s="66">
        <v>41699</v>
      </c>
      <c r="R405" s="66">
        <v>43799</v>
      </c>
    </row>
    <row r="406" spans="7:18" x14ac:dyDescent="0.25">
      <c r="G406"/>
      <c r="H406" t="s">
        <v>894</v>
      </c>
      <c r="I406" t="s">
        <v>2592</v>
      </c>
      <c r="J406" t="s">
        <v>2594</v>
      </c>
      <c r="K406" t="s">
        <v>65</v>
      </c>
      <c r="L406">
        <v>8866781</v>
      </c>
      <c r="M406">
        <v>371534.02</v>
      </c>
      <c r="N406">
        <v>371534.02</v>
      </c>
      <c r="O406">
        <v>278650.52</v>
      </c>
      <c r="P406">
        <v>92883.5</v>
      </c>
      <c r="Q406" s="66">
        <v>42278</v>
      </c>
      <c r="R406" s="66">
        <v>44074</v>
      </c>
    </row>
    <row r="407" spans="7:18" x14ac:dyDescent="0.25">
      <c r="G407"/>
      <c r="H407" t="s">
        <v>895</v>
      </c>
      <c r="I407" t="s">
        <v>2592</v>
      </c>
      <c r="J407" t="s">
        <v>2595</v>
      </c>
      <c r="K407" t="s">
        <v>65</v>
      </c>
      <c r="L407">
        <v>8866781</v>
      </c>
      <c r="M407">
        <v>2150918.71</v>
      </c>
      <c r="N407">
        <v>2150918.71</v>
      </c>
      <c r="O407">
        <v>1613189.04</v>
      </c>
      <c r="P407">
        <v>537729.67000000004</v>
      </c>
      <c r="Q407" s="66">
        <v>42552</v>
      </c>
      <c r="R407" s="66">
        <v>44104</v>
      </c>
    </row>
    <row r="408" spans="7:18" x14ac:dyDescent="0.25">
      <c r="G408"/>
      <c r="H408" t="s">
        <v>896</v>
      </c>
      <c r="I408" t="s">
        <v>2592</v>
      </c>
      <c r="J408" t="s">
        <v>2596</v>
      </c>
      <c r="K408" t="s">
        <v>65</v>
      </c>
      <c r="L408">
        <v>8866781</v>
      </c>
      <c r="M408">
        <v>1092240</v>
      </c>
      <c r="N408">
        <v>1092240</v>
      </c>
      <c r="O408">
        <v>819180</v>
      </c>
      <c r="P408">
        <v>273060</v>
      </c>
      <c r="Q408" s="66">
        <v>42675</v>
      </c>
      <c r="R408" s="66">
        <v>43921</v>
      </c>
    </row>
    <row r="409" spans="7:18" x14ac:dyDescent="0.25">
      <c r="G409"/>
      <c r="H409" t="s">
        <v>897</v>
      </c>
      <c r="I409" t="s">
        <v>2592</v>
      </c>
      <c r="J409" t="s">
        <v>2597</v>
      </c>
      <c r="K409" t="s">
        <v>65</v>
      </c>
      <c r="L409">
        <v>8866781</v>
      </c>
      <c r="M409">
        <v>716782.5</v>
      </c>
      <c r="N409">
        <v>716782.5</v>
      </c>
      <c r="O409">
        <v>537586.88</v>
      </c>
      <c r="P409">
        <v>179195.62</v>
      </c>
      <c r="Q409" s="66">
        <v>42675</v>
      </c>
      <c r="R409" s="66">
        <v>43465</v>
      </c>
    </row>
    <row r="410" spans="7:18" x14ac:dyDescent="0.25">
      <c r="G410"/>
      <c r="H410" t="s">
        <v>909</v>
      </c>
      <c r="I410" t="s">
        <v>2581</v>
      </c>
      <c r="J410" t="s">
        <v>910</v>
      </c>
      <c r="K410" t="s">
        <v>519</v>
      </c>
      <c r="L410">
        <v>7091046</v>
      </c>
      <c r="M410">
        <v>1148200</v>
      </c>
      <c r="N410">
        <v>757962.01</v>
      </c>
      <c r="O410">
        <v>568471.51</v>
      </c>
      <c r="P410">
        <v>189490.5</v>
      </c>
      <c r="Q410" s="66">
        <v>42870</v>
      </c>
      <c r="R410" s="66">
        <v>43250</v>
      </c>
    </row>
    <row r="411" spans="7:18" x14ac:dyDescent="0.25">
      <c r="G411"/>
      <c r="H411" t="s">
        <v>915</v>
      </c>
      <c r="I411" t="s">
        <v>916</v>
      </c>
      <c r="J411" t="s">
        <v>917</v>
      </c>
      <c r="K411" t="s">
        <v>77</v>
      </c>
      <c r="L411">
        <v>5826466</v>
      </c>
      <c r="M411">
        <v>72243.8</v>
      </c>
      <c r="N411">
        <v>72243.8</v>
      </c>
      <c r="O411">
        <v>40637.14</v>
      </c>
      <c r="P411">
        <v>13545.71</v>
      </c>
      <c r="Q411" s="66">
        <v>42917</v>
      </c>
      <c r="R411" s="66">
        <v>43343</v>
      </c>
    </row>
    <row r="412" spans="7:18" x14ac:dyDescent="0.25">
      <c r="G412"/>
      <c r="H412" t="s">
        <v>929</v>
      </c>
      <c r="I412" t="s">
        <v>2598</v>
      </c>
      <c r="J412" t="s">
        <v>930</v>
      </c>
      <c r="K412" t="s">
        <v>65</v>
      </c>
      <c r="L412">
        <v>4907002</v>
      </c>
      <c r="M412">
        <v>1687242</v>
      </c>
      <c r="N412">
        <v>1672242</v>
      </c>
      <c r="O412">
        <v>940636.13</v>
      </c>
      <c r="P412">
        <v>313545.37</v>
      </c>
      <c r="Q412" s="66">
        <v>42551</v>
      </c>
      <c r="R412" s="66">
        <v>43738</v>
      </c>
    </row>
    <row r="413" spans="7:18" x14ac:dyDescent="0.25">
      <c r="G413"/>
      <c r="H413" t="s">
        <v>966</v>
      </c>
      <c r="I413" t="s">
        <v>967</v>
      </c>
      <c r="J413" t="s">
        <v>968</v>
      </c>
      <c r="K413" t="s">
        <v>77</v>
      </c>
      <c r="L413">
        <v>7397263</v>
      </c>
      <c r="M413">
        <v>18389.2</v>
      </c>
      <c r="N413">
        <v>18033.240000000002</v>
      </c>
      <c r="O413">
        <v>13524.94</v>
      </c>
      <c r="P413">
        <v>4508.3</v>
      </c>
      <c r="Q413" s="66">
        <v>42887</v>
      </c>
      <c r="R413" s="66">
        <v>43281</v>
      </c>
    </row>
    <row r="414" spans="7:18" x14ac:dyDescent="0.25">
      <c r="G414"/>
      <c r="H414" t="s">
        <v>971</v>
      </c>
      <c r="I414" t="s">
        <v>916</v>
      </c>
      <c r="J414" t="s">
        <v>972</v>
      </c>
      <c r="K414" t="s">
        <v>77</v>
      </c>
      <c r="L414">
        <v>5826466</v>
      </c>
      <c r="M414">
        <v>289443.59999999998</v>
      </c>
      <c r="N414">
        <v>229001.4</v>
      </c>
      <c r="O414">
        <v>128813.29</v>
      </c>
      <c r="P414">
        <v>42937.760000000002</v>
      </c>
      <c r="Q414" s="66">
        <v>42948</v>
      </c>
      <c r="R414" s="66">
        <v>43373</v>
      </c>
    </row>
    <row r="415" spans="7:18" x14ac:dyDescent="0.25">
      <c r="G415"/>
      <c r="H415" t="s">
        <v>997</v>
      </c>
      <c r="I415" t="s">
        <v>998</v>
      </c>
      <c r="J415" t="s">
        <v>999</v>
      </c>
      <c r="K415" t="s">
        <v>61</v>
      </c>
      <c r="L415">
        <v>7974007</v>
      </c>
      <c r="M415">
        <v>279685.90000000002</v>
      </c>
      <c r="N415">
        <v>227046.8</v>
      </c>
      <c r="O415">
        <v>170285.1</v>
      </c>
      <c r="P415">
        <v>56761.7</v>
      </c>
      <c r="Q415" s="66">
        <v>43374</v>
      </c>
      <c r="R415" s="66">
        <v>43921</v>
      </c>
    </row>
    <row r="416" spans="7:18" x14ac:dyDescent="0.25">
      <c r="G416"/>
      <c r="H416" t="s">
        <v>1000</v>
      </c>
      <c r="I416" t="s">
        <v>1001</v>
      </c>
      <c r="J416" t="s">
        <v>1002</v>
      </c>
      <c r="K416" t="s">
        <v>77</v>
      </c>
      <c r="L416">
        <v>7379072</v>
      </c>
      <c r="M416">
        <v>99605.4</v>
      </c>
      <c r="N416">
        <v>99605.4</v>
      </c>
      <c r="O416">
        <v>74704.05</v>
      </c>
      <c r="P416">
        <v>24901.35</v>
      </c>
      <c r="Q416" s="66">
        <v>43252</v>
      </c>
      <c r="R416" s="66">
        <v>43589</v>
      </c>
    </row>
    <row r="417" spans="7:18" x14ac:dyDescent="0.25">
      <c r="G417"/>
      <c r="H417" t="s">
        <v>1014</v>
      </c>
      <c r="I417" t="s">
        <v>977</v>
      </c>
      <c r="J417" t="s">
        <v>2599</v>
      </c>
      <c r="K417" t="s">
        <v>65</v>
      </c>
      <c r="L417">
        <v>5169841</v>
      </c>
      <c r="M417">
        <v>80591.89</v>
      </c>
      <c r="N417">
        <v>80591.88</v>
      </c>
      <c r="O417">
        <v>45332.94</v>
      </c>
      <c r="P417">
        <v>15110.97</v>
      </c>
      <c r="Q417" s="66">
        <v>43525</v>
      </c>
      <c r="R417" s="66">
        <v>43830</v>
      </c>
    </row>
    <row r="418" spans="7:18" x14ac:dyDescent="0.25">
      <c r="G418"/>
      <c r="H418" t="s">
        <v>1015</v>
      </c>
      <c r="I418" t="s">
        <v>1016</v>
      </c>
      <c r="J418" t="s">
        <v>1017</v>
      </c>
      <c r="K418" t="s">
        <v>61</v>
      </c>
      <c r="L418">
        <v>4910607</v>
      </c>
      <c r="M418">
        <v>52727.19</v>
      </c>
      <c r="N418">
        <v>43727.8</v>
      </c>
      <c r="O418">
        <v>24596.89</v>
      </c>
      <c r="P418">
        <v>8198.9599999999991</v>
      </c>
      <c r="Q418" s="66">
        <v>43467</v>
      </c>
      <c r="R418" s="66">
        <v>43738</v>
      </c>
    </row>
    <row r="419" spans="7:18" x14ac:dyDescent="0.25">
      <c r="G419"/>
      <c r="H419" t="s">
        <v>1020</v>
      </c>
      <c r="I419" t="s">
        <v>883</v>
      </c>
      <c r="J419" t="s">
        <v>1021</v>
      </c>
      <c r="K419" t="s">
        <v>61</v>
      </c>
      <c r="L419">
        <v>4912912</v>
      </c>
      <c r="M419">
        <v>485707.76</v>
      </c>
      <c r="N419">
        <v>400000</v>
      </c>
      <c r="O419">
        <v>225000.01</v>
      </c>
      <c r="P419">
        <v>74999.990000000005</v>
      </c>
      <c r="Q419" s="66">
        <v>43511</v>
      </c>
      <c r="R419" s="66">
        <v>44074</v>
      </c>
    </row>
    <row r="420" spans="7:18" x14ac:dyDescent="0.25">
      <c r="G420"/>
      <c r="H420" t="s">
        <v>1022</v>
      </c>
      <c r="I420" t="s">
        <v>951</v>
      </c>
      <c r="J420" t="s">
        <v>1023</v>
      </c>
      <c r="K420" t="s">
        <v>77</v>
      </c>
      <c r="L420">
        <v>7080934</v>
      </c>
      <c r="M420">
        <v>180200</v>
      </c>
      <c r="N420">
        <v>180200</v>
      </c>
      <c r="O420">
        <v>135150</v>
      </c>
      <c r="P420">
        <v>45050</v>
      </c>
      <c r="Q420" s="66">
        <v>43381</v>
      </c>
      <c r="R420" s="66">
        <v>44352</v>
      </c>
    </row>
    <row r="421" spans="7:18" x14ac:dyDescent="0.25">
      <c r="G421"/>
      <c r="H421" t="s">
        <v>1033</v>
      </c>
      <c r="I421" t="s">
        <v>2571</v>
      </c>
      <c r="J421" t="s">
        <v>1034</v>
      </c>
      <c r="K421" t="s">
        <v>61</v>
      </c>
      <c r="L421">
        <v>7282212</v>
      </c>
      <c r="M421">
        <v>599895</v>
      </c>
      <c r="N421">
        <v>400000</v>
      </c>
      <c r="O421">
        <v>300000</v>
      </c>
      <c r="P421">
        <v>100000</v>
      </c>
      <c r="Q421" s="66">
        <v>43773</v>
      </c>
      <c r="R421" s="66">
        <v>44501</v>
      </c>
    </row>
    <row r="422" spans="7:18" x14ac:dyDescent="0.25">
      <c r="G422"/>
      <c r="H422" t="s">
        <v>1058</v>
      </c>
      <c r="I422" t="s">
        <v>1056</v>
      </c>
      <c r="J422" t="s">
        <v>1059</v>
      </c>
      <c r="K422" t="s">
        <v>316</v>
      </c>
      <c r="L422">
        <v>7698084</v>
      </c>
      <c r="M422">
        <v>202937.5</v>
      </c>
      <c r="N422">
        <v>92004</v>
      </c>
      <c r="O422">
        <v>69003</v>
      </c>
      <c r="P422">
        <v>23001</v>
      </c>
      <c r="Q422" s="66">
        <v>43405</v>
      </c>
      <c r="R422" s="66">
        <v>44071</v>
      </c>
    </row>
    <row r="423" spans="7:18" x14ac:dyDescent="0.25">
      <c r="G423"/>
      <c r="H423" t="s">
        <v>849</v>
      </c>
      <c r="I423" t="s">
        <v>2571</v>
      </c>
      <c r="J423" t="s">
        <v>850</v>
      </c>
      <c r="K423" t="s">
        <v>77</v>
      </c>
      <c r="L423">
        <v>7282212</v>
      </c>
      <c r="M423">
        <v>163708.18</v>
      </c>
      <c r="N423">
        <v>123155.26</v>
      </c>
      <c r="O423">
        <v>92366.45</v>
      </c>
      <c r="P423">
        <v>30788.81</v>
      </c>
      <c r="Q423" s="66">
        <v>42646</v>
      </c>
      <c r="R423" s="66">
        <v>43465</v>
      </c>
    </row>
    <row r="424" spans="7:18" x14ac:dyDescent="0.25">
      <c r="G424"/>
      <c r="H424" t="s">
        <v>898</v>
      </c>
      <c r="I424" t="s">
        <v>2574</v>
      </c>
      <c r="J424" t="s">
        <v>900</v>
      </c>
      <c r="K424" t="s">
        <v>203</v>
      </c>
      <c r="L424">
        <v>10361525</v>
      </c>
      <c r="M424">
        <v>298665.40999999997</v>
      </c>
      <c r="N424">
        <v>298665.40999999997</v>
      </c>
      <c r="O424">
        <v>223999.06</v>
      </c>
      <c r="P424">
        <v>74666.350000000006</v>
      </c>
      <c r="Q424" s="66">
        <v>41883</v>
      </c>
      <c r="R424" s="66">
        <v>43465</v>
      </c>
    </row>
    <row r="425" spans="7:18" x14ac:dyDescent="0.25">
      <c r="G425"/>
      <c r="H425" t="s">
        <v>908</v>
      </c>
      <c r="I425" t="s">
        <v>2581</v>
      </c>
      <c r="J425" t="s">
        <v>2600</v>
      </c>
      <c r="K425" t="s">
        <v>519</v>
      </c>
      <c r="L425">
        <v>7091046</v>
      </c>
      <c r="M425">
        <v>69857.52</v>
      </c>
      <c r="N425">
        <v>60138.42</v>
      </c>
      <c r="O425">
        <v>45103.82</v>
      </c>
      <c r="P425">
        <v>15034.6</v>
      </c>
      <c r="Q425" s="66">
        <v>42800</v>
      </c>
      <c r="R425" s="66">
        <v>43021</v>
      </c>
    </row>
    <row r="426" spans="7:18" x14ac:dyDescent="0.25">
      <c r="G426"/>
      <c r="H426" t="s">
        <v>913</v>
      </c>
      <c r="I426" t="s">
        <v>2581</v>
      </c>
      <c r="J426" t="s">
        <v>914</v>
      </c>
      <c r="K426" t="s">
        <v>519</v>
      </c>
      <c r="L426">
        <v>7091046</v>
      </c>
      <c r="M426">
        <v>1108200</v>
      </c>
      <c r="N426">
        <v>1100000</v>
      </c>
      <c r="O426">
        <v>825000</v>
      </c>
      <c r="P426">
        <v>275000</v>
      </c>
      <c r="Q426" s="66">
        <v>42667</v>
      </c>
      <c r="R426" s="66">
        <v>44012</v>
      </c>
    </row>
    <row r="427" spans="7:18" x14ac:dyDescent="0.25">
      <c r="G427"/>
      <c r="H427" t="s">
        <v>936</v>
      </c>
      <c r="I427" t="s">
        <v>2571</v>
      </c>
      <c r="J427" t="s">
        <v>937</v>
      </c>
      <c r="K427" t="s">
        <v>61</v>
      </c>
      <c r="L427">
        <v>7282212</v>
      </c>
      <c r="M427">
        <v>379724.35</v>
      </c>
      <c r="N427">
        <v>330000</v>
      </c>
      <c r="O427">
        <v>247500</v>
      </c>
      <c r="P427">
        <v>82500</v>
      </c>
      <c r="Q427" s="66">
        <v>43011</v>
      </c>
      <c r="R427" s="66">
        <v>43555</v>
      </c>
    </row>
    <row r="428" spans="7:18" x14ac:dyDescent="0.25">
      <c r="G428"/>
      <c r="H428" t="s">
        <v>964</v>
      </c>
      <c r="I428" t="s">
        <v>2571</v>
      </c>
      <c r="J428" t="s">
        <v>965</v>
      </c>
      <c r="K428" t="s">
        <v>316</v>
      </c>
      <c r="L428">
        <v>7282212</v>
      </c>
      <c r="M428">
        <v>597150</v>
      </c>
      <c r="N428">
        <v>597150</v>
      </c>
      <c r="O428">
        <v>447862.5</v>
      </c>
      <c r="P428">
        <v>149287.5</v>
      </c>
      <c r="Q428" s="66">
        <v>43011</v>
      </c>
      <c r="R428" s="66">
        <v>43465</v>
      </c>
    </row>
    <row r="429" spans="7:18" x14ac:dyDescent="0.25">
      <c r="G429"/>
      <c r="H429" t="s">
        <v>974</v>
      </c>
      <c r="I429" t="s">
        <v>2581</v>
      </c>
      <c r="J429" t="s">
        <v>975</v>
      </c>
      <c r="K429" t="s">
        <v>519</v>
      </c>
      <c r="L429">
        <v>7091046</v>
      </c>
      <c r="M429">
        <v>12180</v>
      </c>
      <c r="N429">
        <v>12180</v>
      </c>
      <c r="O429">
        <v>9135</v>
      </c>
      <c r="P429">
        <v>3045</v>
      </c>
      <c r="Q429" s="66">
        <v>43031</v>
      </c>
      <c r="R429" s="66">
        <v>43099</v>
      </c>
    </row>
    <row r="430" spans="7:18" x14ac:dyDescent="0.25">
      <c r="G430"/>
      <c r="H430" t="s">
        <v>1005</v>
      </c>
      <c r="I430" t="s">
        <v>2574</v>
      </c>
      <c r="J430" t="s">
        <v>1006</v>
      </c>
      <c r="K430" t="s">
        <v>203</v>
      </c>
      <c r="L430">
        <v>10361525</v>
      </c>
      <c r="M430">
        <v>5551849.2199999997</v>
      </c>
      <c r="N430">
        <v>5551849.2199999997</v>
      </c>
      <c r="O430">
        <v>4163886.92</v>
      </c>
      <c r="P430">
        <v>1387962.3</v>
      </c>
      <c r="Q430" s="66">
        <v>42644</v>
      </c>
      <c r="R430" s="66">
        <v>44196</v>
      </c>
    </row>
    <row r="431" spans="7:18" x14ac:dyDescent="0.25">
      <c r="G431"/>
      <c r="H431" t="s">
        <v>1007</v>
      </c>
      <c r="I431" t="s">
        <v>2581</v>
      </c>
      <c r="J431" t="s">
        <v>1008</v>
      </c>
      <c r="K431" t="s">
        <v>519</v>
      </c>
      <c r="L431">
        <v>7091046</v>
      </c>
      <c r="M431">
        <v>69318</v>
      </c>
      <c r="N431">
        <v>69318</v>
      </c>
      <c r="O431">
        <v>51988.5</v>
      </c>
      <c r="P431">
        <v>17329.5</v>
      </c>
      <c r="Q431" s="66">
        <v>43244</v>
      </c>
      <c r="R431" s="66">
        <v>43861</v>
      </c>
    </row>
    <row r="432" spans="7:18" x14ac:dyDescent="0.25">
      <c r="G432"/>
      <c r="H432" t="s">
        <v>1009</v>
      </c>
      <c r="I432" t="s">
        <v>2581</v>
      </c>
      <c r="J432" t="s">
        <v>2601</v>
      </c>
      <c r="K432" t="s">
        <v>519</v>
      </c>
      <c r="L432">
        <v>7091046</v>
      </c>
      <c r="M432">
        <v>170000</v>
      </c>
      <c r="N432">
        <v>170000</v>
      </c>
      <c r="O432">
        <v>127500</v>
      </c>
      <c r="P432">
        <v>42500</v>
      </c>
      <c r="Q432" s="66">
        <v>43393</v>
      </c>
      <c r="R432" s="66">
        <v>43769</v>
      </c>
    </row>
    <row r="433" spans="7:18" x14ac:dyDescent="0.25">
      <c r="G433"/>
      <c r="H433" t="s">
        <v>1071</v>
      </c>
      <c r="I433" t="s">
        <v>2574</v>
      </c>
      <c r="J433" t="s">
        <v>1072</v>
      </c>
      <c r="K433" t="s">
        <v>203</v>
      </c>
      <c r="L433">
        <v>10361525</v>
      </c>
      <c r="M433">
        <v>1423850.34</v>
      </c>
      <c r="N433">
        <v>1423850.34</v>
      </c>
      <c r="O433">
        <v>1067887.76</v>
      </c>
      <c r="P433">
        <v>355962.58</v>
      </c>
      <c r="Q433" s="66">
        <v>43070</v>
      </c>
      <c r="R433" s="66">
        <v>44012</v>
      </c>
    </row>
    <row r="434" spans="7:18" x14ac:dyDescent="0.25">
      <c r="G434"/>
      <c r="H434" t="s">
        <v>1073</v>
      </c>
      <c r="I434" t="s">
        <v>2581</v>
      </c>
      <c r="J434" t="s">
        <v>1074</v>
      </c>
      <c r="K434" t="s">
        <v>519</v>
      </c>
      <c r="L434">
        <v>7091046</v>
      </c>
      <c r="M434">
        <v>3600000</v>
      </c>
      <c r="N434">
        <v>3600000</v>
      </c>
      <c r="O434">
        <v>2700000</v>
      </c>
      <c r="P434">
        <v>900000</v>
      </c>
      <c r="Q434" s="66">
        <v>43617</v>
      </c>
      <c r="R434" s="66">
        <v>44531</v>
      </c>
    </row>
    <row r="435" spans="7:18" x14ac:dyDescent="0.25">
      <c r="G435"/>
      <c r="H435" t="s">
        <v>2385</v>
      </c>
      <c r="I435" t="s">
        <v>2581</v>
      </c>
      <c r="J435" t="s">
        <v>2386</v>
      </c>
      <c r="K435" t="s">
        <v>519</v>
      </c>
      <c r="L435">
        <v>7091046</v>
      </c>
      <c r="M435">
        <v>64600</v>
      </c>
      <c r="N435">
        <v>64600</v>
      </c>
      <c r="O435">
        <v>48450</v>
      </c>
      <c r="P435">
        <v>16150</v>
      </c>
      <c r="Q435" s="66">
        <v>43794</v>
      </c>
      <c r="R435" s="66">
        <v>44007</v>
      </c>
    </row>
    <row r="436" spans="7:18" x14ac:dyDescent="0.25">
      <c r="G436"/>
      <c r="H436" t="s">
        <v>872</v>
      </c>
      <c r="I436" t="s">
        <v>873</v>
      </c>
      <c r="J436" t="s">
        <v>874</v>
      </c>
      <c r="K436" t="s">
        <v>71</v>
      </c>
      <c r="L436">
        <v>7558267</v>
      </c>
      <c r="M436">
        <v>31412.04</v>
      </c>
      <c r="N436">
        <v>31412.04</v>
      </c>
      <c r="O436">
        <v>23559.03</v>
      </c>
      <c r="P436">
        <v>7853.01</v>
      </c>
      <c r="Q436" s="66">
        <v>43054</v>
      </c>
      <c r="R436" s="66">
        <v>43312</v>
      </c>
    </row>
    <row r="437" spans="7:18" x14ac:dyDescent="0.25">
      <c r="G437"/>
      <c r="H437" t="s">
        <v>875</v>
      </c>
      <c r="I437" t="s">
        <v>873</v>
      </c>
      <c r="J437" t="s">
        <v>876</v>
      </c>
      <c r="K437" t="s">
        <v>71</v>
      </c>
      <c r="L437">
        <v>7558267</v>
      </c>
      <c r="M437">
        <v>135699</v>
      </c>
      <c r="N437">
        <v>133973.64000000001</v>
      </c>
      <c r="O437">
        <v>100480.23</v>
      </c>
      <c r="P437">
        <v>33493.410000000003</v>
      </c>
      <c r="Q437" s="66">
        <v>42614</v>
      </c>
      <c r="R437" s="66">
        <v>43738</v>
      </c>
    </row>
    <row r="438" spans="7:18" x14ac:dyDescent="0.25">
      <c r="G438"/>
      <c r="H438" t="s">
        <v>921</v>
      </c>
      <c r="I438" t="s">
        <v>808</v>
      </c>
      <c r="J438" t="s">
        <v>2380</v>
      </c>
      <c r="K438" t="s">
        <v>65</v>
      </c>
      <c r="L438">
        <v>8171291</v>
      </c>
      <c r="M438">
        <v>4766250</v>
      </c>
      <c r="N438">
        <v>4766250</v>
      </c>
      <c r="O438">
        <v>3574687.5</v>
      </c>
      <c r="P438">
        <v>1191562.5</v>
      </c>
      <c r="Q438" s="66">
        <v>43282</v>
      </c>
      <c r="R438" s="66">
        <v>44196</v>
      </c>
    </row>
    <row r="439" spans="7:18" x14ac:dyDescent="0.25">
      <c r="G439"/>
      <c r="H439" t="s">
        <v>947</v>
      </c>
      <c r="I439" t="s">
        <v>948</v>
      </c>
      <c r="J439" t="s">
        <v>949</v>
      </c>
      <c r="K439" t="s">
        <v>77</v>
      </c>
      <c r="L439">
        <v>7176365</v>
      </c>
      <c r="M439">
        <v>199872.49</v>
      </c>
      <c r="N439">
        <v>199872.49</v>
      </c>
      <c r="O439">
        <v>149904.37</v>
      </c>
      <c r="P439">
        <v>49968.12</v>
      </c>
      <c r="Q439" s="66">
        <v>43344</v>
      </c>
      <c r="R439" s="66">
        <v>43830</v>
      </c>
    </row>
    <row r="440" spans="7:18" x14ac:dyDescent="0.25">
      <c r="G440"/>
      <c r="H440" t="s">
        <v>969</v>
      </c>
      <c r="I440" t="s">
        <v>2571</v>
      </c>
      <c r="J440" t="s">
        <v>970</v>
      </c>
      <c r="K440" t="s">
        <v>77</v>
      </c>
      <c r="L440">
        <v>7282212</v>
      </c>
      <c r="M440">
        <v>314480</v>
      </c>
      <c r="N440">
        <v>314480</v>
      </c>
      <c r="O440">
        <v>235860</v>
      </c>
      <c r="P440">
        <v>78620</v>
      </c>
      <c r="Q440" s="66">
        <v>42981</v>
      </c>
      <c r="R440" s="66">
        <v>43966</v>
      </c>
    </row>
    <row r="441" spans="7:18" x14ac:dyDescent="0.25">
      <c r="G441"/>
      <c r="H441" t="s">
        <v>1035</v>
      </c>
      <c r="I441" t="s">
        <v>873</v>
      </c>
      <c r="J441" t="s">
        <v>1036</v>
      </c>
      <c r="K441" t="s">
        <v>71</v>
      </c>
      <c r="L441">
        <v>7558267</v>
      </c>
      <c r="M441">
        <v>92303.18</v>
      </c>
      <c r="N441">
        <v>92303.18</v>
      </c>
      <c r="O441">
        <v>69227.39</v>
      </c>
      <c r="P441">
        <v>23075.79</v>
      </c>
      <c r="Q441" s="66">
        <v>43617</v>
      </c>
      <c r="R441" s="66">
        <v>43982</v>
      </c>
    </row>
    <row r="442" spans="7:18" x14ac:dyDescent="0.25">
      <c r="G442"/>
      <c r="H442" t="s">
        <v>1055</v>
      </c>
      <c r="I442" t="s">
        <v>1056</v>
      </c>
      <c r="J442" t="s">
        <v>1057</v>
      </c>
      <c r="K442" t="s">
        <v>316</v>
      </c>
      <c r="L442">
        <v>7698084</v>
      </c>
      <c r="M442">
        <v>121760</v>
      </c>
      <c r="N442">
        <v>119493.83</v>
      </c>
      <c r="O442">
        <v>89620.37</v>
      </c>
      <c r="P442">
        <v>29873.46</v>
      </c>
      <c r="Q442" s="66">
        <v>43435</v>
      </c>
      <c r="R442" s="66">
        <v>43830</v>
      </c>
    </row>
    <row r="443" spans="7:18" x14ac:dyDescent="0.25">
      <c r="G443"/>
      <c r="H443" t="s">
        <v>1075</v>
      </c>
      <c r="I443" t="s">
        <v>383</v>
      </c>
      <c r="J443" t="s">
        <v>1076</v>
      </c>
      <c r="K443" t="s">
        <v>803</v>
      </c>
      <c r="L443">
        <v>9017033</v>
      </c>
      <c r="M443">
        <v>220990.97</v>
      </c>
      <c r="N443">
        <v>220990.97</v>
      </c>
      <c r="O443">
        <v>110495.49</v>
      </c>
      <c r="P443">
        <v>110495.48</v>
      </c>
      <c r="Q443" s="66">
        <v>43098</v>
      </c>
      <c r="R443" s="66">
        <v>43248</v>
      </c>
    </row>
    <row r="444" spans="7:18" x14ac:dyDescent="0.25">
      <c r="G444"/>
      <c r="H444" t="s">
        <v>1077</v>
      </c>
      <c r="I444" t="s">
        <v>1078</v>
      </c>
      <c r="J444" t="s">
        <v>1079</v>
      </c>
      <c r="K444" t="s">
        <v>803</v>
      </c>
      <c r="L444">
        <v>9137723</v>
      </c>
      <c r="M444">
        <v>13368</v>
      </c>
      <c r="N444">
        <v>13368</v>
      </c>
      <c r="O444">
        <v>6684</v>
      </c>
      <c r="P444">
        <v>6684</v>
      </c>
      <c r="Q444" s="66">
        <v>43098</v>
      </c>
      <c r="R444" s="66">
        <v>43248</v>
      </c>
    </row>
    <row r="445" spans="7:18" x14ac:dyDescent="0.25">
      <c r="G445"/>
      <c r="H445" t="s">
        <v>1080</v>
      </c>
      <c r="I445" t="s">
        <v>1081</v>
      </c>
      <c r="J445" t="s">
        <v>1082</v>
      </c>
      <c r="K445" t="s">
        <v>803</v>
      </c>
      <c r="L445">
        <v>7284002</v>
      </c>
      <c r="M445">
        <v>357691.6</v>
      </c>
      <c r="N445">
        <v>357691.6</v>
      </c>
      <c r="O445">
        <v>178845.8</v>
      </c>
      <c r="P445">
        <v>178845.8</v>
      </c>
      <c r="Q445" s="66">
        <v>43098</v>
      </c>
      <c r="R445" s="66">
        <v>43248</v>
      </c>
    </row>
    <row r="446" spans="7:18" x14ac:dyDescent="0.25">
      <c r="G446"/>
      <c r="H446" t="s">
        <v>1083</v>
      </c>
      <c r="I446" t="s">
        <v>1084</v>
      </c>
      <c r="J446" t="s">
        <v>1085</v>
      </c>
      <c r="K446" t="s">
        <v>803</v>
      </c>
      <c r="L446">
        <v>9137874</v>
      </c>
      <c r="M446">
        <v>13368</v>
      </c>
      <c r="N446">
        <v>13368</v>
      </c>
      <c r="O446">
        <v>6684</v>
      </c>
      <c r="P446">
        <v>6684</v>
      </c>
      <c r="Q446" s="66">
        <v>43098</v>
      </c>
      <c r="R446" s="66">
        <v>43248</v>
      </c>
    </row>
    <row r="447" spans="7:18" x14ac:dyDescent="0.25">
      <c r="G447"/>
      <c r="H447" t="s">
        <v>1086</v>
      </c>
      <c r="I447" t="s">
        <v>1087</v>
      </c>
      <c r="J447" t="s">
        <v>1088</v>
      </c>
      <c r="K447" t="s">
        <v>803</v>
      </c>
      <c r="L447">
        <v>9138146</v>
      </c>
      <c r="M447">
        <v>13368</v>
      </c>
      <c r="N447">
        <v>13368</v>
      </c>
      <c r="O447">
        <v>6684</v>
      </c>
      <c r="P447">
        <v>6684</v>
      </c>
      <c r="Q447" s="66">
        <v>43098</v>
      </c>
      <c r="R447" s="66">
        <v>43249</v>
      </c>
    </row>
    <row r="448" spans="7:18" x14ac:dyDescent="0.25">
      <c r="G448"/>
      <c r="H448" t="s">
        <v>1089</v>
      </c>
      <c r="I448" t="s">
        <v>1090</v>
      </c>
      <c r="J448" t="s">
        <v>1091</v>
      </c>
      <c r="K448" t="s">
        <v>803</v>
      </c>
      <c r="L448">
        <v>9137835</v>
      </c>
      <c r="M448">
        <v>13368</v>
      </c>
      <c r="N448">
        <v>13368</v>
      </c>
      <c r="O448">
        <v>6684</v>
      </c>
      <c r="P448">
        <v>6684</v>
      </c>
      <c r="Q448" s="66">
        <v>43098</v>
      </c>
      <c r="R448" s="66">
        <v>43248</v>
      </c>
    </row>
    <row r="449" spans="7:18" x14ac:dyDescent="0.25">
      <c r="G449"/>
      <c r="H449" t="s">
        <v>1092</v>
      </c>
      <c r="I449" t="s">
        <v>1093</v>
      </c>
      <c r="J449" t="s">
        <v>1094</v>
      </c>
      <c r="K449" t="s">
        <v>803</v>
      </c>
      <c r="L449">
        <v>7284501</v>
      </c>
      <c r="M449">
        <v>162344.92000000001</v>
      </c>
      <c r="N449">
        <v>162344.92000000001</v>
      </c>
      <c r="O449">
        <v>81172.460000000006</v>
      </c>
      <c r="P449">
        <v>81172.460000000006</v>
      </c>
      <c r="Q449" s="66">
        <v>43098</v>
      </c>
      <c r="R449" s="66">
        <v>43248</v>
      </c>
    </row>
    <row r="450" spans="7:18" x14ac:dyDescent="0.25">
      <c r="G450"/>
      <c r="H450" t="s">
        <v>1095</v>
      </c>
      <c r="I450" t="s">
        <v>1096</v>
      </c>
      <c r="J450" t="s">
        <v>1097</v>
      </c>
      <c r="K450" t="s">
        <v>803</v>
      </c>
      <c r="L450">
        <v>9138115</v>
      </c>
      <c r="M450">
        <v>13368</v>
      </c>
      <c r="N450">
        <v>13368</v>
      </c>
      <c r="O450">
        <v>6684</v>
      </c>
      <c r="P450">
        <v>6684</v>
      </c>
      <c r="Q450" s="66">
        <v>43098</v>
      </c>
      <c r="R450" s="66">
        <v>43248</v>
      </c>
    </row>
    <row r="451" spans="7:18" x14ac:dyDescent="0.25">
      <c r="G451"/>
      <c r="H451" t="s">
        <v>1098</v>
      </c>
      <c r="I451" t="s">
        <v>1099</v>
      </c>
      <c r="J451" t="s">
        <v>1100</v>
      </c>
      <c r="K451" t="s">
        <v>803</v>
      </c>
      <c r="L451">
        <v>9137793</v>
      </c>
      <c r="M451">
        <v>13368</v>
      </c>
      <c r="N451">
        <v>13368</v>
      </c>
      <c r="O451">
        <v>6684</v>
      </c>
      <c r="P451">
        <v>6684</v>
      </c>
      <c r="Q451" s="66">
        <v>43098</v>
      </c>
      <c r="R451" s="66">
        <v>43248</v>
      </c>
    </row>
    <row r="452" spans="7:18" x14ac:dyDescent="0.25">
      <c r="G452"/>
      <c r="H452" t="s">
        <v>1101</v>
      </c>
      <c r="I452" t="s">
        <v>1102</v>
      </c>
      <c r="J452" t="s">
        <v>1103</v>
      </c>
      <c r="K452" t="s">
        <v>803</v>
      </c>
      <c r="L452">
        <v>9137812</v>
      </c>
      <c r="M452">
        <v>13368</v>
      </c>
      <c r="N452">
        <v>13368</v>
      </c>
      <c r="O452">
        <v>6684</v>
      </c>
      <c r="P452">
        <v>6684</v>
      </c>
      <c r="Q452" s="66">
        <v>43098</v>
      </c>
      <c r="R452" s="66">
        <v>43248</v>
      </c>
    </row>
    <row r="453" spans="7:18" x14ac:dyDescent="0.25">
      <c r="G453"/>
      <c r="H453" t="s">
        <v>1104</v>
      </c>
      <c r="I453" t="s">
        <v>1105</v>
      </c>
      <c r="J453" t="s">
        <v>1106</v>
      </c>
      <c r="K453" t="s">
        <v>803</v>
      </c>
      <c r="L453">
        <v>9138131</v>
      </c>
      <c r="M453">
        <v>13368</v>
      </c>
      <c r="N453">
        <v>13368</v>
      </c>
      <c r="O453">
        <v>6684</v>
      </c>
      <c r="P453">
        <v>6684</v>
      </c>
      <c r="Q453" s="66">
        <v>43098</v>
      </c>
      <c r="R453" s="66">
        <v>43248</v>
      </c>
    </row>
    <row r="454" spans="7:18" x14ac:dyDescent="0.25">
      <c r="G454"/>
      <c r="H454" t="s">
        <v>1107</v>
      </c>
      <c r="I454" t="s">
        <v>1108</v>
      </c>
      <c r="J454" t="s">
        <v>1109</v>
      </c>
      <c r="K454" t="s">
        <v>803</v>
      </c>
      <c r="L454">
        <v>9137827</v>
      </c>
      <c r="M454">
        <v>13368</v>
      </c>
      <c r="N454">
        <v>13368</v>
      </c>
      <c r="O454">
        <v>6684</v>
      </c>
      <c r="P454">
        <v>6684</v>
      </c>
      <c r="Q454" s="66">
        <v>43098</v>
      </c>
      <c r="R454" s="66">
        <v>43248</v>
      </c>
    </row>
    <row r="455" spans="7:18" x14ac:dyDescent="0.25">
      <c r="G455"/>
      <c r="H455" t="s">
        <v>1111</v>
      </c>
      <c r="I455" t="s">
        <v>762</v>
      </c>
      <c r="J455" t="s">
        <v>1112</v>
      </c>
      <c r="K455" t="s">
        <v>61</v>
      </c>
      <c r="L455">
        <v>7163701</v>
      </c>
      <c r="M455">
        <v>285094.52</v>
      </c>
      <c r="N455">
        <v>284990.90999999997</v>
      </c>
      <c r="O455">
        <v>213743.19</v>
      </c>
      <c r="P455">
        <v>71247.72</v>
      </c>
      <c r="Q455" s="66">
        <v>42936</v>
      </c>
      <c r="R455" s="66">
        <v>44195</v>
      </c>
    </row>
    <row r="456" spans="7:18" x14ac:dyDescent="0.25">
      <c r="G456"/>
      <c r="H456" t="s">
        <v>1121</v>
      </c>
      <c r="I456" t="s">
        <v>2602</v>
      </c>
      <c r="J456" t="s">
        <v>1122</v>
      </c>
      <c r="K456" t="s">
        <v>77</v>
      </c>
      <c r="L456">
        <v>8859123</v>
      </c>
      <c r="M456">
        <v>98240.12</v>
      </c>
      <c r="N456">
        <v>98240.12</v>
      </c>
      <c r="O456">
        <v>36840.050000000003</v>
      </c>
      <c r="P456">
        <v>12280.01</v>
      </c>
      <c r="Q456" s="66">
        <v>42736</v>
      </c>
      <c r="R456" s="66">
        <v>43861</v>
      </c>
    </row>
    <row r="457" spans="7:18" x14ac:dyDescent="0.25">
      <c r="G457"/>
      <c r="H457" t="s">
        <v>1123</v>
      </c>
      <c r="I457" t="s">
        <v>767</v>
      </c>
      <c r="J457" t="s">
        <v>2387</v>
      </c>
      <c r="K457" t="s">
        <v>77</v>
      </c>
      <c r="L457">
        <v>7090437</v>
      </c>
      <c r="M457">
        <v>486120.27</v>
      </c>
      <c r="N457">
        <v>484222.78</v>
      </c>
      <c r="O457">
        <v>363167.09</v>
      </c>
      <c r="P457">
        <v>121055.69</v>
      </c>
      <c r="Q457" s="66">
        <v>43040</v>
      </c>
      <c r="R457" s="66">
        <v>44273</v>
      </c>
    </row>
    <row r="458" spans="7:18" x14ac:dyDescent="0.25">
      <c r="G458"/>
      <c r="H458" t="s">
        <v>1126</v>
      </c>
      <c r="I458" t="s">
        <v>743</v>
      </c>
      <c r="J458" t="s">
        <v>1127</v>
      </c>
      <c r="K458" t="s">
        <v>71</v>
      </c>
      <c r="L458">
        <v>7430371</v>
      </c>
      <c r="M458">
        <v>430001.46</v>
      </c>
      <c r="N458">
        <v>396119.11</v>
      </c>
      <c r="O458">
        <v>297089.33</v>
      </c>
      <c r="P458">
        <v>99029.78</v>
      </c>
      <c r="Q458" s="66">
        <v>43101</v>
      </c>
      <c r="R458" s="66">
        <v>44155</v>
      </c>
    </row>
    <row r="459" spans="7:18" x14ac:dyDescent="0.25">
      <c r="G459"/>
      <c r="H459" t="s">
        <v>1128</v>
      </c>
      <c r="I459" t="s">
        <v>743</v>
      </c>
      <c r="J459" t="s">
        <v>1129</v>
      </c>
      <c r="K459" t="s">
        <v>71</v>
      </c>
      <c r="L459">
        <v>7430371</v>
      </c>
      <c r="M459">
        <v>375586.28</v>
      </c>
      <c r="N459">
        <v>345179.21</v>
      </c>
      <c r="O459">
        <v>258884.42</v>
      </c>
      <c r="P459">
        <v>86294.79</v>
      </c>
      <c r="Q459" s="66">
        <v>43101</v>
      </c>
      <c r="R459" s="66">
        <v>44124</v>
      </c>
    </row>
    <row r="460" spans="7:18" x14ac:dyDescent="0.25">
      <c r="G460"/>
      <c r="H460" t="s">
        <v>1133</v>
      </c>
      <c r="I460" t="s">
        <v>743</v>
      </c>
      <c r="J460" t="s">
        <v>1134</v>
      </c>
      <c r="K460" t="s">
        <v>71</v>
      </c>
      <c r="L460">
        <v>7430371</v>
      </c>
      <c r="M460">
        <v>330544.09999999998</v>
      </c>
      <c r="N460">
        <v>308285.89</v>
      </c>
      <c r="O460">
        <v>231214.42</v>
      </c>
      <c r="P460">
        <v>77071.47</v>
      </c>
      <c r="Q460" s="66">
        <v>43101</v>
      </c>
      <c r="R460" s="66">
        <v>44104</v>
      </c>
    </row>
    <row r="461" spans="7:18" x14ac:dyDescent="0.25">
      <c r="G461"/>
      <c r="H461" t="s">
        <v>1135</v>
      </c>
      <c r="I461" t="s">
        <v>740</v>
      </c>
      <c r="J461" t="s">
        <v>1136</v>
      </c>
      <c r="K461" t="s">
        <v>61</v>
      </c>
      <c r="L461">
        <v>7477221</v>
      </c>
      <c r="M461">
        <v>590499.49</v>
      </c>
      <c r="N461">
        <v>590376.49</v>
      </c>
      <c r="O461">
        <v>442782.37</v>
      </c>
      <c r="P461">
        <v>147594.12</v>
      </c>
      <c r="Q461" s="66">
        <v>43009</v>
      </c>
      <c r="R461" s="66">
        <v>44100</v>
      </c>
    </row>
    <row r="462" spans="7:18" x14ac:dyDescent="0.25">
      <c r="G462"/>
      <c r="H462" t="s">
        <v>1137</v>
      </c>
      <c r="I462" t="s">
        <v>743</v>
      </c>
      <c r="J462" t="s">
        <v>2603</v>
      </c>
      <c r="K462" t="s">
        <v>71</v>
      </c>
      <c r="L462">
        <v>7430371</v>
      </c>
      <c r="M462">
        <v>250703</v>
      </c>
      <c r="N462">
        <v>211237.24</v>
      </c>
      <c r="O462">
        <v>158427.93</v>
      </c>
      <c r="P462">
        <v>52809.31</v>
      </c>
      <c r="Q462" s="66">
        <v>43101</v>
      </c>
      <c r="R462" s="66">
        <v>44196</v>
      </c>
    </row>
    <row r="463" spans="7:18" x14ac:dyDescent="0.25">
      <c r="G463"/>
      <c r="H463" t="s">
        <v>1145</v>
      </c>
      <c r="I463" t="s">
        <v>743</v>
      </c>
      <c r="J463" t="s">
        <v>1146</v>
      </c>
      <c r="K463" t="s">
        <v>71</v>
      </c>
      <c r="L463">
        <v>7430371</v>
      </c>
      <c r="M463">
        <v>405932</v>
      </c>
      <c r="N463">
        <v>358129.91999999998</v>
      </c>
      <c r="O463">
        <v>268597.45</v>
      </c>
      <c r="P463">
        <v>89532.47</v>
      </c>
      <c r="Q463" s="66">
        <v>43101</v>
      </c>
      <c r="R463" s="66">
        <v>44104</v>
      </c>
    </row>
    <row r="464" spans="7:18" x14ac:dyDescent="0.25">
      <c r="G464"/>
      <c r="H464" t="s">
        <v>1157</v>
      </c>
      <c r="I464" t="s">
        <v>743</v>
      </c>
      <c r="J464" t="s">
        <v>1158</v>
      </c>
      <c r="K464" t="s">
        <v>71</v>
      </c>
      <c r="L464">
        <v>7430371</v>
      </c>
      <c r="M464">
        <v>1590888.37</v>
      </c>
      <c r="N464">
        <v>1269868.6100000001</v>
      </c>
      <c r="O464">
        <v>952401.46</v>
      </c>
      <c r="P464">
        <v>317467.15000000002</v>
      </c>
      <c r="Q464" s="66">
        <v>43101</v>
      </c>
      <c r="R464" s="66">
        <v>44104</v>
      </c>
    </row>
    <row r="465" spans="7:18" x14ac:dyDescent="0.25">
      <c r="G465"/>
      <c r="H465" t="s">
        <v>1159</v>
      </c>
      <c r="I465" t="s">
        <v>774</v>
      </c>
      <c r="J465" t="s">
        <v>1160</v>
      </c>
      <c r="K465" t="s">
        <v>61</v>
      </c>
      <c r="L465">
        <v>7507791</v>
      </c>
      <c r="M465">
        <v>1444149.15</v>
      </c>
      <c r="N465">
        <v>1309608.8899999999</v>
      </c>
      <c r="O465">
        <v>982206.68</v>
      </c>
      <c r="P465">
        <v>327402.21000000002</v>
      </c>
      <c r="Q465" s="66">
        <v>42796</v>
      </c>
      <c r="R465" s="66">
        <v>43891</v>
      </c>
    </row>
    <row r="466" spans="7:18" x14ac:dyDescent="0.25">
      <c r="G466"/>
      <c r="H466" t="s">
        <v>1161</v>
      </c>
      <c r="I466" t="s">
        <v>774</v>
      </c>
      <c r="J466" t="s">
        <v>1162</v>
      </c>
      <c r="K466" t="s">
        <v>61</v>
      </c>
      <c r="L466">
        <v>7507791</v>
      </c>
      <c r="M466">
        <v>780692.64</v>
      </c>
      <c r="N466">
        <v>770091.14</v>
      </c>
      <c r="O466">
        <v>577568.36</v>
      </c>
      <c r="P466">
        <v>192522.78</v>
      </c>
      <c r="Q466" s="66">
        <v>42738</v>
      </c>
      <c r="R466" s="66">
        <v>43889</v>
      </c>
    </row>
    <row r="467" spans="7:18" x14ac:dyDescent="0.25">
      <c r="G467"/>
      <c r="H467" t="s">
        <v>1163</v>
      </c>
      <c r="I467" t="s">
        <v>774</v>
      </c>
      <c r="J467" t="s">
        <v>1164</v>
      </c>
      <c r="K467" t="s">
        <v>61</v>
      </c>
      <c r="L467">
        <v>7507791</v>
      </c>
      <c r="M467">
        <v>762550.67</v>
      </c>
      <c r="N467">
        <v>702010.81</v>
      </c>
      <c r="O467">
        <v>526508.11</v>
      </c>
      <c r="P467">
        <v>175502.7</v>
      </c>
      <c r="Q467" s="66">
        <v>43009</v>
      </c>
      <c r="R467" s="66">
        <v>44078</v>
      </c>
    </row>
    <row r="468" spans="7:18" x14ac:dyDescent="0.25">
      <c r="G468"/>
      <c r="H468" t="s">
        <v>1165</v>
      </c>
      <c r="I468" t="s">
        <v>759</v>
      </c>
      <c r="J468" t="s">
        <v>1166</v>
      </c>
      <c r="K468" t="s">
        <v>61</v>
      </c>
      <c r="L468">
        <v>9026322</v>
      </c>
      <c r="M468">
        <v>749546</v>
      </c>
      <c r="N468">
        <v>548233.79</v>
      </c>
      <c r="O468">
        <v>411175.34</v>
      </c>
      <c r="P468">
        <v>137058.45000000001</v>
      </c>
      <c r="Q468" s="66">
        <v>42736</v>
      </c>
      <c r="R468" s="66">
        <v>43812</v>
      </c>
    </row>
    <row r="469" spans="7:18" x14ac:dyDescent="0.25">
      <c r="G469"/>
      <c r="H469" t="s">
        <v>1169</v>
      </c>
      <c r="I469" t="s">
        <v>2538</v>
      </c>
      <c r="J469" t="s">
        <v>1170</v>
      </c>
      <c r="K469" t="s">
        <v>61</v>
      </c>
      <c r="L469">
        <v>7956586</v>
      </c>
      <c r="M469">
        <v>1722020.87</v>
      </c>
      <c r="N469">
        <v>1706778.48</v>
      </c>
      <c r="O469">
        <v>1280083.8799999999</v>
      </c>
      <c r="P469">
        <v>426694.6</v>
      </c>
      <c r="Q469" s="66">
        <v>42650</v>
      </c>
      <c r="R469" s="66">
        <v>44044</v>
      </c>
    </row>
    <row r="470" spans="7:18" x14ac:dyDescent="0.25">
      <c r="G470"/>
      <c r="H470" t="s">
        <v>1173</v>
      </c>
      <c r="I470" t="s">
        <v>2538</v>
      </c>
      <c r="J470" t="s">
        <v>1174</v>
      </c>
      <c r="K470" t="s">
        <v>61</v>
      </c>
      <c r="L470">
        <v>7956586</v>
      </c>
      <c r="M470">
        <v>907228.56</v>
      </c>
      <c r="N470">
        <v>881418.92</v>
      </c>
      <c r="O470">
        <v>661064.21</v>
      </c>
      <c r="P470">
        <v>220354.71</v>
      </c>
      <c r="Q470" s="66">
        <v>42705</v>
      </c>
      <c r="R470" s="66">
        <v>43799</v>
      </c>
    </row>
    <row r="471" spans="7:18" x14ac:dyDescent="0.25">
      <c r="G471"/>
      <c r="H471" t="s">
        <v>1176</v>
      </c>
      <c r="I471" t="s">
        <v>774</v>
      </c>
      <c r="J471" t="s">
        <v>1177</v>
      </c>
      <c r="K471" t="s">
        <v>61</v>
      </c>
      <c r="L471">
        <v>7507791</v>
      </c>
      <c r="M471">
        <v>493889.98</v>
      </c>
      <c r="N471">
        <v>488467.58</v>
      </c>
      <c r="O471">
        <v>366350.69</v>
      </c>
      <c r="P471">
        <v>122116.89</v>
      </c>
      <c r="Q471" s="66">
        <v>42736</v>
      </c>
      <c r="R471" s="66">
        <v>44196</v>
      </c>
    </row>
    <row r="472" spans="7:18" x14ac:dyDescent="0.25">
      <c r="G472"/>
      <c r="H472" t="s">
        <v>1178</v>
      </c>
      <c r="I472" t="s">
        <v>740</v>
      </c>
      <c r="J472" t="s">
        <v>1179</v>
      </c>
      <c r="K472" t="s">
        <v>61</v>
      </c>
      <c r="L472">
        <v>7477221</v>
      </c>
      <c r="M472">
        <v>355697.45</v>
      </c>
      <c r="N472">
        <v>353414.35</v>
      </c>
      <c r="O472">
        <v>265060.77</v>
      </c>
      <c r="P472">
        <v>88353.58</v>
      </c>
      <c r="Q472" s="66">
        <v>43040</v>
      </c>
      <c r="R472" s="66">
        <v>44135</v>
      </c>
    </row>
    <row r="473" spans="7:18" x14ac:dyDescent="0.25">
      <c r="G473"/>
      <c r="H473" t="s">
        <v>1180</v>
      </c>
      <c r="I473" t="s">
        <v>740</v>
      </c>
      <c r="J473" t="s">
        <v>1181</v>
      </c>
      <c r="K473" t="s">
        <v>61</v>
      </c>
      <c r="L473">
        <v>7477221</v>
      </c>
      <c r="M473">
        <v>469226.3</v>
      </c>
      <c r="N473">
        <v>465097.75</v>
      </c>
      <c r="O473">
        <v>348823.31</v>
      </c>
      <c r="P473">
        <v>116274.44</v>
      </c>
      <c r="Q473" s="66">
        <v>42979</v>
      </c>
      <c r="R473" s="66">
        <v>44196</v>
      </c>
    </row>
    <row r="474" spans="7:18" x14ac:dyDescent="0.25">
      <c r="G474"/>
      <c r="H474" t="s">
        <v>1182</v>
      </c>
      <c r="I474" t="s">
        <v>740</v>
      </c>
      <c r="J474" t="s">
        <v>1183</v>
      </c>
      <c r="K474" t="s">
        <v>61</v>
      </c>
      <c r="L474">
        <v>7477221</v>
      </c>
      <c r="M474">
        <v>499359.83</v>
      </c>
      <c r="N474">
        <v>486908.03</v>
      </c>
      <c r="O474">
        <v>365181.03</v>
      </c>
      <c r="P474">
        <v>121727</v>
      </c>
      <c r="Q474" s="66">
        <v>42979</v>
      </c>
      <c r="R474" s="66">
        <v>44135</v>
      </c>
    </row>
    <row r="475" spans="7:18" x14ac:dyDescent="0.25">
      <c r="G475"/>
      <c r="H475" t="s">
        <v>1184</v>
      </c>
      <c r="I475" t="s">
        <v>767</v>
      </c>
      <c r="J475" t="s">
        <v>1185</v>
      </c>
      <c r="K475" t="s">
        <v>77</v>
      </c>
      <c r="L475">
        <v>7090437</v>
      </c>
      <c r="M475">
        <v>526495.79</v>
      </c>
      <c r="N475">
        <v>491244.98</v>
      </c>
      <c r="O475">
        <v>368433.74</v>
      </c>
      <c r="P475">
        <v>122811.24</v>
      </c>
      <c r="Q475" s="66">
        <v>43040</v>
      </c>
      <c r="R475" s="66">
        <v>44089</v>
      </c>
    </row>
    <row r="476" spans="7:18" x14ac:dyDescent="0.25">
      <c r="G476"/>
      <c r="H476" t="s">
        <v>1186</v>
      </c>
      <c r="I476" t="s">
        <v>767</v>
      </c>
      <c r="J476" t="s">
        <v>1187</v>
      </c>
      <c r="K476" t="s">
        <v>77</v>
      </c>
      <c r="L476">
        <v>7090437</v>
      </c>
      <c r="M476">
        <v>235357.34</v>
      </c>
      <c r="N476">
        <v>223258.48</v>
      </c>
      <c r="O476">
        <v>167443.85999999999</v>
      </c>
      <c r="P476">
        <v>55814.62</v>
      </c>
      <c r="Q476" s="66">
        <v>43040</v>
      </c>
      <c r="R476" s="66">
        <v>44331</v>
      </c>
    </row>
    <row r="477" spans="7:18" x14ac:dyDescent="0.25">
      <c r="G477"/>
      <c r="H477" t="s">
        <v>1191</v>
      </c>
      <c r="I477" t="s">
        <v>767</v>
      </c>
      <c r="J477" t="s">
        <v>1192</v>
      </c>
      <c r="K477" t="s">
        <v>77</v>
      </c>
      <c r="L477">
        <v>7090437</v>
      </c>
      <c r="M477">
        <v>269449.19</v>
      </c>
      <c r="N477">
        <v>269449.19</v>
      </c>
      <c r="O477">
        <v>202086.89</v>
      </c>
      <c r="P477">
        <v>67362.3</v>
      </c>
      <c r="Q477" s="66">
        <v>43040</v>
      </c>
      <c r="R477" s="66">
        <v>44285</v>
      </c>
    </row>
    <row r="478" spans="7:18" x14ac:dyDescent="0.25">
      <c r="G478"/>
      <c r="H478" t="s">
        <v>1193</v>
      </c>
      <c r="I478" t="s">
        <v>767</v>
      </c>
      <c r="J478" t="s">
        <v>2604</v>
      </c>
      <c r="K478" t="s">
        <v>77</v>
      </c>
      <c r="L478">
        <v>7090437</v>
      </c>
      <c r="M478">
        <v>427275.81</v>
      </c>
      <c r="N478">
        <v>427275.81</v>
      </c>
      <c r="O478">
        <v>320456.86</v>
      </c>
      <c r="P478">
        <v>106818.95</v>
      </c>
      <c r="Q478" s="66">
        <v>43040</v>
      </c>
      <c r="R478" s="66">
        <v>44377</v>
      </c>
    </row>
    <row r="479" spans="7:18" x14ac:dyDescent="0.25">
      <c r="G479"/>
      <c r="H479" t="s">
        <v>1194</v>
      </c>
      <c r="I479" t="s">
        <v>767</v>
      </c>
      <c r="J479" t="s">
        <v>2605</v>
      </c>
      <c r="K479" t="s">
        <v>77</v>
      </c>
      <c r="L479">
        <v>7090437</v>
      </c>
      <c r="M479">
        <v>273493.96000000002</v>
      </c>
      <c r="N479">
        <v>273493.96000000002</v>
      </c>
      <c r="O479">
        <v>205120.49</v>
      </c>
      <c r="P479">
        <v>68373.47</v>
      </c>
      <c r="Q479" s="66">
        <v>43040</v>
      </c>
      <c r="R479" s="66">
        <v>44347</v>
      </c>
    </row>
    <row r="480" spans="7:18" x14ac:dyDescent="0.25">
      <c r="G480"/>
      <c r="H480" t="s">
        <v>1195</v>
      </c>
      <c r="I480" t="s">
        <v>2538</v>
      </c>
      <c r="J480" t="s">
        <v>1196</v>
      </c>
      <c r="K480" t="s">
        <v>77</v>
      </c>
      <c r="L480">
        <v>7956586</v>
      </c>
      <c r="M480">
        <v>715335.74</v>
      </c>
      <c r="N480">
        <v>639159.05000000005</v>
      </c>
      <c r="O480">
        <v>479369.29</v>
      </c>
      <c r="P480">
        <v>159789.76000000001</v>
      </c>
      <c r="Q480" s="66">
        <v>42887</v>
      </c>
      <c r="R480" s="66">
        <v>44012</v>
      </c>
    </row>
    <row r="481" spans="7:18" x14ac:dyDescent="0.25">
      <c r="G481"/>
      <c r="H481" t="s">
        <v>1202</v>
      </c>
      <c r="I481" t="s">
        <v>767</v>
      </c>
      <c r="J481" t="s">
        <v>2606</v>
      </c>
      <c r="K481" t="s">
        <v>77</v>
      </c>
      <c r="L481">
        <v>7090437</v>
      </c>
      <c r="M481">
        <v>426434.56</v>
      </c>
      <c r="N481">
        <v>426434.56</v>
      </c>
      <c r="O481">
        <v>319825.91999999998</v>
      </c>
      <c r="P481">
        <v>106608.64</v>
      </c>
      <c r="Q481" s="66">
        <v>43040</v>
      </c>
      <c r="R481" s="66">
        <v>44408</v>
      </c>
    </row>
    <row r="482" spans="7:18" x14ac:dyDescent="0.25">
      <c r="G482"/>
      <c r="H482" t="s">
        <v>1203</v>
      </c>
      <c r="I482" t="s">
        <v>2538</v>
      </c>
      <c r="J482" t="s">
        <v>2607</v>
      </c>
      <c r="K482" t="s">
        <v>77</v>
      </c>
      <c r="L482">
        <v>7956586</v>
      </c>
      <c r="M482">
        <v>1787925</v>
      </c>
      <c r="N482">
        <v>1787925</v>
      </c>
      <c r="O482">
        <v>1340943.76</v>
      </c>
      <c r="P482">
        <v>446981.24</v>
      </c>
      <c r="Q482" s="66">
        <v>42401</v>
      </c>
      <c r="R482" s="66">
        <v>44033</v>
      </c>
    </row>
    <row r="483" spans="7:18" x14ac:dyDescent="0.25">
      <c r="G483"/>
      <c r="H483" t="s">
        <v>1227</v>
      </c>
      <c r="I483" t="s">
        <v>762</v>
      </c>
      <c r="J483" t="s">
        <v>1228</v>
      </c>
      <c r="K483" t="s">
        <v>61</v>
      </c>
      <c r="L483">
        <v>7163701</v>
      </c>
      <c r="M483">
        <v>360535.33</v>
      </c>
      <c r="N483">
        <v>315856.90000000002</v>
      </c>
      <c r="O483">
        <v>236892.68</v>
      </c>
      <c r="P483">
        <v>78964.22</v>
      </c>
      <c r="Q483" s="66">
        <v>42934</v>
      </c>
      <c r="R483" s="66">
        <v>44029</v>
      </c>
    </row>
    <row r="484" spans="7:18" x14ac:dyDescent="0.25">
      <c r="G484"/>
      <c r="H484" t="s">
        <v>1230</v>
      </c>
      <c r="I484" t="s">
        <v>1231</v>
      </c>
      <c r="J484" t="s">
        <v>2608</v>
      </c>
      <c r="K484" t="s">
        <v>65</v>
      </c>
      <c r="L484">
        <v>7170724</v>
      </c>
      <c r="M484">
        <v>743485.17</v>
      </c>
      <c r="N484">
        <v>743485.17</v>
      </c>
      <c r="O484">
        <v>557613.88</v>
      </c>
      <c r="P484">
        <v>185871.29</v>
      </c>
      <c r="Q484" s="66">
        <v>42737</v>
      </c>
      <c r="R484" s="66">
        <v>43830</v>
      </c>
    </row>
    <row r="485" spans="7:18" x14ac:dyDescent="0.25">
      <c r="G485"/>
      <c r="H485" t="s">
        <v>1232</v>
      </c>
      <c r="I485" t="s">
        <v>2609</v>
      </c>
      <c r="J485" t="s">
        <v>1233</v>
      </c>
      <c r="K485" t="s">
        <v>519</v>
      </c>
      <c r="L485">
        <v>8836944</v>
      </c>
      <c r="M485">
        <v>234777</v>
      </c>
      <c r="N485">
        <v>219689.4</v>
      </c>
      <c r="O485">
        <v>140052</v>
      </c>
      <c r="P485">
        <v>46683.99</v>
      </c>
      <c r="Q485" s="66">
        <v>42726</v>
      </c>
      <c r="R485" s="66">
        <v>44124</v>
      </c>
    </row>
    <row r="486" spans="7:18" x14ac:dyDescent="0.25">
      <c r="G486"/>
      <c r="H486" t="s">
        <v>1234</v>
      </c>
      <c r="I486" t="s">
        <v>2609</v>
      </c>
      <c r="J486" t="s">
        <v>1235</v>
      </c>
      <c r="K486" t="s">
        <v>519</v>
      </c>
      <c r="L486">
        <v>8836944</v>
      </c>
      <c r="M486">
        <v>216623</v>
      </c>
      <c r="N486">
        <v>209840.11</v>
      </c>
      <c r="O486">
        <v>133773.07999999999</v>
      </c>
      <c r="P486">
        <v>44591.01</v>
      </c>
      <c r="Q486" s="66">
        <v>42726</v>
      </c>
      <c r="R486" s="66">
        <v>44124</v>
      </c>
    </row>
    <row r="487" spans="7:18" x14ac:dyDescent="0.25">
      <c r="G487"/>
      <c r="H487" t="s">
        <v>1236</v>
      </c>
      <c r="I487" t="s">
        <v>2609</v>
      </c>
      <c r="J487" t="s">
        <v>1237</v>
      </c>
      <c r="K487" t="s">
        <v>519</v>
      </c>
      <c r="L487">
        <v>8836944</v>
      </c>
      <c r="M487">
        <v>232083</v>
      </c>
      <c r="N487">
        <v>228893.84</v>
      </c>
      <c r="O487">
        <v>145919.84</v>
      </c>
      <c r="P487">
        <v>48639.92</v>
      </c>
      <c r="Q487" s="66">
        <v>42726</v>
      </c>
      <c r="R487" s="66">
        <v>44124</v>
      </c>
    </row>
    <row r="488" spans="7:18" x14ac:dyDescent="0.25">
      <c r="G488"/>
      <c r="H488" t="s">
        <v>1238</v>
      </c>
      <c r="I488" t="s">
        <v>2609</v>
      </c>
      <c r="J488" t="s">
        <v>1239</v>
      </c>
      <c r="K488" t="s">
        <v>519</v>
      </c>
      <c r="L488">
        <v>8836944</v>
      </c>
      <c r="M488">
        <v>235623</v>
      </c>
      <c r="N488">
        <v>209319.24</v>
      </c>
      <c r="O488">
        <v>133441.01999999999</v>
      </c>
      <c r="P488">
        <v>44480.33</v>
      </c>
      <c r="Q488" s="66">
        <v>42726</v>
      </c>
      <c r="R488" s="66">
        <v>44124</v>
      </c>
    </row>
    <row r="489" spans="7:18" x14ac:dyDescent="0.25">
      <c r="G489"/>
      <c r="H489" t="s">
        <v>1244</v>
      </c>
      <c r="I489" t="s">
        <v>2609</v>
      </c>
      <c r="J489" t="s">
        <v>1245</v>
      </c>
      <c r="K489" t="s">
        <v>519</v>
      </c>
      <c r="L489">
        <v>8836944</v>
      </c>
      <c r="M489">
        <v>237171</v>
      </c>
      <c r="N489">
        <v>233427.17</v>
      </c>
      <c r="O489">
        <v>148809.82</v>
      </c>
      <c r="P489">
        <v>49603.27</v>
      </c>
      <c r="Q489" s="66">
        <v>42795</v>
      </c>
      <c r="R489" s="66">
        <v>44366</v>
      </c>
    </row>
    <row r="490" spans="7:18" x14ac:dyDescent="0.25">
      <c r="G490"/>
      <c r="H490" t="s">
        <v>1251</v>
      </c>
      <c r="I490" t="s">
        <v>1252</v>
      </c>
      <c r="J490" t="s">
        <v>1253</v>
      </c>
      <c r="K490" t="s">
        <v>71</v>
      </c>
      <c r="L490">
        <v>7497024</v>
      </c>
      <c r="M490">
        <v>1081747.73</v>
      </c>
      <c r="N490">
        <v>1081747.73</v>
      </c>
      <c r="O490">
        <v>811310.81</v>
      </c>
      <c r="P490">
        <v>270436.92</v>
      </c>
      <c r="Q490" s="66">
        <v>43586</v>
      </c>
      <c r="R490" s="66">
        <v>44421</v>
      </c>
    </row>
    <row r="491" spans="7:18" x14ac:dyDescent="0.25">
      <c r="G491"/>
      <c r="H491" t="s">
        <v>1254</v>
      </c>
      <c r="I491" t="s">
        <v>1255</v>
      </c>
      <c r="J491" t="s">
        <v>1256</v>
      </c>
      <c r="K491" t="s">
        <v>61</v>
      </c>
      <c r="L491">
        <v>8991296</v>
      </c>
      <c r="M491">
        <v>812467.82</v>
      </c>
      <c r="N491">
        <v>810717.82</v>
      </c>
      <c r="O491">
        <v>608038.38</v>
      </c>
      <c r="P491">
        <v>202679.44</v>
      </c>
      <c r="Q491" s="66">
        <v>43313</v>
      </c>
      <c r="R491" s="66">
        <v>44331</v>
      </c>
    </row>
    <row r="492" spans="7:18" x14ac:dyDescent="0.25">
      <c r="G492"/>
      <c r="H492" t="s">
        <v>1260</v>
      </c>
      <c r="I492" t="s">
        <v>2610</v>
      </c>
      <c r="J492" t="s">
        <v>1261</v>
      </c>
      <c r="K492" t="s">
        <v>61</v>
      </c>
      <c r="L492">
        <v>9026314</v>
      </c>
      <c r="M492">
        <v>937146.51</v>
      </c>
      <c r="N492">
        <v>929146.5</v>
      </c>
      <c r="O492">
        <v>348429.95</v>
      </c>
      <c r="P492">
        <v>116143.31</v>
      </c>
      <c r="Q492" s="66">
        <v>42736</v>
      </c>
      <c r="R492" s="66">
        <v>43830</v>
      </c>
    </row>
    <row r="493" spans="7:18" x14ac:dyDescent="0.25">
      <c r="G493"/>
      <c r="H493" t="s">
        <v>1262</v>
      </c>
      <c r="I493" t="s">
        <v>787</v>
      </c>
      <c r="J493" t="s">
        <v>2611</v>
      </c>
      <c r="K493" t="s">
        <v>65</v>
      </c>
      <c r="L493">
        <v>7513563</v>
      </c>
      <c r="M493">
        <v>389050.03</v>
      </c>
      <c r="N493">
        <v>388075.64</v>
      </c>
      <c r="O493">
        <v>291056.73</v>
      </c>
      <c r="P493">
        <v>97018.91</v>
      </c>
      <c r="Q493" s="66">
        <v>43101</v>
      </c>
      <c r="R493" s="66">
        <v>44196</v>
      </c>
    </row>
    <row r="494" spans="7:18" x14ac:dyDescent="0.25">
      <c r="G494"/>
      <c r="H494" t="s">
        <v>1267</v>
      </c>
      <c r="I494" t="s">
        <v>1268</v>
      </c>
      <c r="J494" t="s">
        <v>2612</v>
      </c>
      <c r="K494" t="s">
        <v>61</v>
      </c>
      <c r="L494">
        <v>9025512</v>
      </c>
      <c r="M494">
        <v>698751.42</v>
      </c>
      <c r="N494">
        <v>565443.93999999994</v>
      </c>
      <c r="O494">
        <v>212041.51</v>
      </c>
      <c r="P494">
        <v>70680.47</v>
      </c>
      <c r="Q494" s="66">
        <v>43101</v>
      </c>
      <c r="R494" s="66">
        <v>43921</v>
      </c>
    </row>
    <row r="495" spans="7:18" x14ac:dyDescent="0.25">
      <c r="G495"/>
      <c r="H495" t="s">
        <v>1292</v>
      </c>
      <c r="I495" t="s">
        <v>2609</v>
      </c>
      <c r="J495" t="s">
        <v>1293</v>
      </c>
      <c r="K495" t="s">
        <v>519</v>
      </c>
      <c r="L495">
        <v>8836944</v>
      </c>
      <c r="M495">
        <v>760919.47</v>
      </c>
      <c r="N495">
        <v>760919.47</v>
      </c>
      <c r="O495">
        <v>485086.17</v>
      </c>
      <c r="P495">
        <v>161695.38</v>
      </c>
      <c r="Q495" s="66">
        <v>42767</v>
      </c>
      <c r="R495" s="66">
        <v>44366</v>
      </c>
    </row>
    <row r="496" spans="7:18" x14ac:dyDescent="0.25">
      <c r="G496"/>
      <c r="H496" t="s">
        <v>1294</v>
      </c>
      <c r="I496" t="s">
        <v>2609</v>
      </c>
      <c r="J496" t="s">
        <v>1295</v>
      </c>
      <c r="K496" t="s">
        <v>519</v>
      </c>
      <c r="L496">
        <v>8836944</v>
      </c>
      <c r="M496">
        <v>695849.32</v>
      </c>
      <c r="N496">
        <v>695849.32</v>
      </c>
      <c r="O496">
        <v>443603.94</v>
      </c>
      <c r="P496">
        <v>147867.98000000001</v>
      </c>
      <c r="Q496" s="66">
        <v>43054</v>
      </c>
      <c r="R496" s="66">
        <v>44442</v>
      </c>
    </row>
    <row r="497" spans="7:18" x14ac:dyDescent="0.25">
      <c r="G497"/>
      <c r="H497" t="s">
        <v>1296</v>
      </c>
      <c r="I497" t="s">
        <v>1297</v>
      </c>
      <c r="J497" t="s">
        <v>1298</v>
      </c>
      <c r="K497" t="s">
        <v>203</v>
      </c>
      <c r="L497">
        <v>8193182</v>
      </c>
      <c r="M497">
        <v>298719.45</v>
      </c>
      <c r="N497">
        <v>298719.45</v>
      </c>
      <c r="O497">
        <v>112019.8</v>
      </c>
      <c r="P497">
        <v>37339.93</v>
      </c>
      <c r="Q497" s="66">
        <v>43101</v>
      </c>
      <c r="R497" s="66">
        <v>44196</v>
      </c>
    </row>
    <row r="498" spans="7:18" x14ac:dyDescent="0.25">
      <c r="G498"/>
      <c r="H498" t="s">
        <v>1348</v>
      </c>
      <c r="I498" t="s">
        <v>2538</v>
      </c>
      <c r="J498" t="s">
        <v>1349</v>
      </c>
      <c r="K498" t="s">
        <v>77</v>
      </c>
      <c r="L498">
        <v>7956586</v>
      </c>
      <c r="M498">
        <v>1301906.08</v>
      </c>
      <c r="N498">
        <v>1266092.03</v>
      </c>
      <c r="O498">
        <v>949569.04</v>
      </c>
      <c r="P498">
        <v>316522.99</v>
      </c>
      <c r="Q498" s="66">
        <v>43647</v>
      </c>
      <c r="R498" s="66">
        <v>44012</v>
      </c>
    </row>
    <row r="499" spans="7:18" x14ac:dyDescent="0.25">
      <c r="G499"/>
      <c r="H499" t="s">
        <v>1167</v>
      </c>
      <c r="I499" t="s">
        <v>2538</v>
      </c>
      <c r="J499" t="s">
        <v>1168</v>
      </c>
      <c r="K499" t="s">
        <v>61</v>
      </c>
      <c r="L499">
        <v>7956586</v>
      </c>
      <c r="M499">
        <v>3154580.5</v>
      </c>
      <c r="N499">
        <v>2944296.68</v>
      </c>
      <c r="O499">
        <v>2208222.5099999998</v>
      </c>
      <c r="P499">
        <v>736074.17</v>
      </c>
      <c r="Q499" s="66">
        <v>42370</v>
      </c>
      <c r="R499" s="66">
        <v>44033</v>
      </c>
    </row>
    <row r="500" spans="7:18" x14ac:dyDescent="0.25">
      <c r="G500"/>
      <c r="H500" t="s">
        <v>1197</v>
      </c>
      <c r="I500" t="s">
        <v>2538</v>
      </c>
      <c r="J500" t="s">
        <v>2613</v>
      </c>
      <c r="K500" t="s">
        <v>77</v>
      </c>
      <c r="L500">
        <v>7956586</v>
      </c>
      <c r="M500">
        <v>989183.66</v>
      </c>
      <c r="N500">
        <v>924627.59</v>
      </c>
      <c r="O500">
        <v>693470.69</v>
      </c>
      <c r="P500">
        <v>231156.9</v>
      </c>
      <c r="Q500" s="66">
        <v>42370</v>
      </c>
      <c r="R500" s="66">
        <v>44033</v>
      </c>
    </row>
    <row r="501" spans="7:18" x14ac:dyDescent="0.25">
      <c r="G501"/>
      <c r="H501" t="s">
        <v>1242</v>
      </c>
      <c r="I501" t="s">
        <v>2614</v>
      </c>
      <c r="J501" t="s">
        <v>1243</v>
      </c>
      <c r="K501" t="s">
        <v>77</v>
      </c>
      <c r="L501">
        <v>7519277</v>
      </c>
      <c r="M501">
        <v>32500</v>
      </c>
      <c r="N501">
        <v>32500</v>
      </c>
      <c r="O501">
        <v>12187.5</v>
      </c>
      <c r="P501">
        <v>4062.5</v>
      </c>
      <c r="Q501" s="66">
        <v>42544</v>
      </c>
      <c r="R501" s="66">
        <v>43830</v>
      </c>
    </row>
    <row r="502" spans="7:18" x14ac:dyDescent="0.25">
      <c r="G502"/>
      <c r="H502" t="s">
        <v>1113</v>
      </c>
      <c r="I502" t="s">
        <v>1114</v>
      </c>
      <c r="J502" t="s">
        <v>1115</v>
      </c>
      <c r="K502" t="s">
        <v>71</v>
      </c>
      <c r="L502">
        <v>4855713</v>
      </c>
      <c r="M502">
        <v>98928.7</v>
      </c>
      <c r="N502">
        <v>98928.7</v>
      </c>
      <c r="O502">
        <v>37098.26</v>
      </c>
      <c r="P502">
        <v>12366.09</v>
      </c>
      <c r="Q502" s="66">
        <v>42614</v>
      </c>
      <c r="R502" s="66">
        <v>43190</v>
      </c>
    </row>
    <row r="503" spans="7:18" x14ac:dyDescent="0.25">
      <c r="G503"/>
      <c r="H503" t="s">
        <v>1116</v>
      </c>
      <c r="I503" t="s">
        <v>2615</v>
      </c>
      <c r="J503" t="s">
        <v>1117</v>
      </c>
      <c r="K503" t="s">
        <v>61</v>
      </c>
      <c r="L503">
        <v>8184507</v>
      </c>
      <c r="M503">
        <v>1121422.5</v>
      </c>
      <c r="N503">
        <v>974829.85</v>
      </c>
      <c r="O503">
        <v>365561.21</v>
      </c>
      <c r="P503">
        <v>121853.72</v>
      </c>
      <c r="Q503" s="66">
        <v>42601</v>
      </c>
      <c r="R503" s="66">
        <v>43950</v>
      </c>
    </row>
    <row r="504" spans="7:18" x14ac:dyDescent="0.25">
      <c r="G504"/>
      <c r="H504" t="s">
        <v>1118</v>
      </c>
      <c r="I504" t="s">
        <v>2493</v>
      </c>
      <c r="J504" t="s">
        <v>2616</v>
      </c>
      <c r="K504" t="s">
        <v>77</v>
      </c>
      <c r="L504">
        <v>7067984</v>
      </c>
      <c r="M504">
        <v>481374.46</v>
      </c>
      <c r="N504">
        <v>465720.84</v>
      </c>
      <c r="O504">
        <v>174645.32</v>
      </c>
      <c r="P504">
        <v>58215.11</v>
      </c>
      <c r="Q504" s="66">
        <v>42736</v>
      </c>
      <c r="R504" s="66">
        <v>43830</v>
      </c>
    </row>
    <row r="505" spans="7:18" x14ac:dyDescent="0.25">
      <c r="G505"/>
      <c r="H505" t="s">
        <v>1119</v>
      </c>
      <c r="I505" t="s">
        <v>2617</v>
      </c>
      <c r="J505" t="s">
        <v>1120</v>
      </c>
      <c r="K505" t="s">
        <v>71</v>
      </c>
      <c r="L505">
        <v>7314974</v>
      </c>
      <c r="M505">
        <v>2499470.15</v>
      </c>
      <c r="N505">
        <v>2092882.83</v>
      </c>
      <c r="O505">
        <v>784831.07</v>
      </c>
      <c r="P505">
        <v>261610.35</v>
      </c>
      <c r="Q505" s="66">
        <v>42134</v>
      </c>
      <c r="R505" s="66">
        <v>43801</v>
      </c>
    </row>
    <row r="506" spans="7:18" x14ac:dyDescent="0.25">
      <c r="G506"/>
      <c r="H506" t="s">
        <v>1124</v>
      </c>
      <c r="I506" t="s">
        <v>2618</v>
      </c>
      <c r="J506" t="s">
        <v>1125</v>
      </c>
      <c r="K506" t="s">
        <v>61</v>
      </c>
      <c r="L506">
        <v>8858762</v>
      </c>
      <c r="M506">
        <v>2909901.15</v>
      </c>
      <c r="N506">
        <v>2352255.61</v>
      </c>
      <c r="O506">
        <v>882095.87</v>
      </c>
      <c r="P506">
        <v>294031.95</v>
      </c>
      <c r="Q506" s="66">
        <v>42296</v>
      </c>
      <c r="R506" s="66">
        <v>43861</v>
      </c>
    </row>
    <row r="507" spans="7:18" x14ac:dyDescent="0.25">
      <c r="G507"/>
      <c r="H507" t="s">
        <v>1130</v>
      </c>
      <c r="I507" t="s">
        <v>1131</v>
      </c>
      <c r="J507" t="s">
        <v>1132</v>
      </c>
      <c r="K507" t="s">
        <v>77</v>
      </c>
      <c r="L507">
        <v>8861702</v>
      </c>
      <c r="M507">
        <v>604627.42000000004</v>
      </c>
      <c r="N507">
        <v>603983.23</v>
      </c>
      <c r="O507">
        <v>226493.71</v>
      </c>
      <c r="P507">
        <v>75497.91</v>
      </c>
      <c r="Q507" s="66">
        <v>41730</v>
      </c>
      <c r="R507" s="66">
        <v>43921</v>
      </c>
    </row>
    <row r="508" spans="7:18" x14ac:dyDescent="0.25">
      <c r="G508"/>
      <c r="H508" t="s">
        <v>1138</v>
      </c>
      <c r="I508" t="s">
        <v>2619</v>
      </c>
      <c r="J508" t="s">
        <v>1139</v>
      </c>
      <c r="K508" t="s">
        <v>71</v>
      </c>
      <c r="L508">
        <v>8861806</v>
      </c>
      <c r="M508">
        <v>99200</v>
      </c>
      <c r="N508">
        <v>95917.5</v>
      </c>
      <c r="O508">
        <v>35969.06</v>
      </c>
      <c r="P508">
        <v>11989.69</v>
      </c>
      <c r="Q508" s="66">
        <v>42650</v>
      </c>
      <c r="R508" s="66">
        <v>43190</v>
      </c>
    </row>
    <row r="509" spans="7:18" x14ac:dyDescent="0.25">
      <c r="G509"/>
      <c r="H509" t="s">
        <v>1140</v>
      </c>
      <c r="I509" t="s">
        <v>1141</v>
      </c>
      <c r="J509" t="s">
        <v>2620</v>
      </c>
      <c r="K509" t="s">
        <v>61</v>
      </c>
      <c r="L509">
        <v>8862632</v>
      </c>
      <c r="M509">
        <v>16415023</v>
      </c>
      <c r="N509">
        <v>13000000</v>
      </c>
      <c r="O509">
        <v>4875000</v>
      </c>
      <c r="P509">
        <v>1625000</v>
      </c>
      <c r="Q509" s="66">
        <v>42736</v>
      </c>
      <c r="R509" s="66">
        <v>43830</v>
      </c>
    </row>
    <row r="510" spans="7:18" x14ac:dyDescent="0.25">
      <c r="G510"/>
      <c r="H510" t="s">
        <v>1142</v>
      </c>
      <c r="I510" t="s">
        <v>1143</v>
      </c>
      <c r="J510" t="s">
        <v>1144</v>
      </c>
      <c r="K510" t="s">
        <v>65</v>
      </c>
      <c r="L510">
        <v>5177697</v>
      </c>
      <c r="M510">
        <v>69750</v>
      </c>
      <c r="N510">
        <v>66775</v>
      </c>
      <c r="O510">
        <v>25040.63</v>
      </c>
      <c r="P510">
        <v>8346.8700000000008</v>
      </c>
      <c r="Q510" s="66">
        <v>42646</v>
      </c>
      <c r="R510" s="66">
        <v>44110</v>
      </c>
    </row>
    <row r="511" spans="7:18" x14ac:dyDescent="0.25">
      <c r="G511"/>
      <c r="H511" t="s">
        <v>1147</v>
      </c>
      <c r="I511" t="s">
        <v>1148</v>
      </c>
      <c r="J511" t="s">
        <v>1149</v>
      </c>
      <c r="K511" t="s">
        <v>65</v>
      </c>
      <c r="L511">
        <v>7073114</v>
      </c>
      <c r="M511">
        <v>96942.64</v>
      </c>
      <c r="N511">
        <v>96942.64</v>
      </c>
      <c r="O511">
        <v>36353.49</v>
      </c>
      <c r="P511">
        <v>12117.83</v>
      </c>
      <c r="Q511" s="66">
        <v>43070</v>
      </c>
      <c r="R511" s="66">
        <v>44045</v>
      </c>
    </row>
    <row r="512" spans="7:18" x14ac:dyDescent="0.25">
      <c r="G512"/>
      <c r="H512" t="s">
        <v>1150</v>
      </c>
      <c r="I512" t="s">
        <v>2621</v>
      </c>
      <c r="J512" t="s">
        <v>1151</v>
      </c>
      <c r="K512" t="s">
        <v>65</v>
      </c>
      <c r="L512">
        <v>8377927</v>
      </c>
      <c r="M512">
        <v>169864.38</v>
      </c>
      <c r="N512">
        <v>169864.38</v>
      </c>
      <c r="O512">
        <v>63699.14</v>
      </c>
      <c r="P512">
        <v>21233.05</v>
      </c>
      <c r="Q512" s="66">
        <v>42370</v>
      </c>
      <c r="R512" s="66">
        <v>43939</v>
      </c>
    </row>
    <row r="513" spans="7:18" x14ac:dyDescent="0.25">
      <c r="G513"/>
      <c r="H513" t="s">
        <v>1152</v>
      </c>
      <c r="I513" t="s">
        <v>1153</v>
      </c>
      <c r="J513" t="s">
        <v>2622</v>
      </c>
      <c r="K513" t="s">
        <v>65</v>
      </c>
      <c r="L513">
        <v>7775593</v>
      </c>
      <c r="M513">
        <v>245909.83</v>
      </c>
      <c r="N513">
        <v>243872.49</v>
      </c>
      <c r="O513">
        <v>91452.19</v>
      </c>
      <c r="P513">
        <v>30484.06</v>
      </c>
      <c r="Q513" s="66">
        <v>42370</v>
      </c>
      <c r="R513" s="66">
        <v>44008</v>
      </c>
    </row>
    <row r="514" spans="7:18" x14ac:dyDescent="0.25">
      <c r="G514"/>
      <c r="H514" t="s">
        <v>1154</v>
      </c>
      <c r="I514" t="s">
        <v>1155</v>
      </c>
      <c r="J514" t="s">
        <v>1156</v>
      </c>
      <c r="K514" t="s">
        <v>65</v>
      </c>
      <c r="L514">
        <v>8855407</v>
      </c>
      <c r="M514">
        <v>710685</v>
      </c>
      <c r="N514">
        <v>701685</v>
      </c>
      <c r="O514">
        <v>263131.90000000002</v>
      </c>
      <c r="P514">
        <v>87710.61</v>
      </c>
      <c r="Q514" s="66">
        <v>43009</v>
      </c>
      <c r="R514" s="66">
        <v>44042</v>
      </c>
    </row>
    <row r="515" spans="7:18" x14ac:dyDescent="0.25">
      <c r="G515"/>
      <c r="H515" t="s">
        <v>1171</v>
      </c>
      <c r="I515" t="s">
        <v>2623</v>
      </c>
      <c r="J515" t="s">
        <v>1172</v>
      </c>
      <c r="K515" t="s">
        <v>77</v>
      </c>
      <c r="L515">
        <v>7256644</v>
      </c>
      <c r="M515">
        <v>99335.54</v>
      </c>
      <c r="N515">
        <v>46263.3</v>
      </c>
      <c r="O515">
        <v>17348.75</v>
      </c>
      <c r="P515">
        <v>5782.91</v>
      </c>
      <c r="Q515" s="66">
        <v>42675</v>
      </c>
      <c r="R515" s="66">
        <v>43465</v>
      </c>
    </row>
    <row r="516" spans="7:18" x14ac:dyDescent="0.25">
      <c r="G516"/>
      <c r="H516" t="s">
        <v>1175</v>
      </c>
      <c r="I516" t="s">
        <v>2624</v>
      </c>
      <c r="J516" t="s">
        <v>1172</v>
      </c>
      <c r="K516" t="s">
        <v>77</v>
      </c>
      <c r="L516">
        <v>8900137</v>
      </c>
      <c r="M516">
        <v>423388.71</v>
      </c>
      <c r="N516">
        <v>189289.29</v>
      </c>
      <c r="O516">
        <v>70983.490000000005</v>
      </c>
      <c r="P516">
        <v>23661.16</v>
      </c>
      <c r="Q516" s="66">
        <v>42675</v>
      </c>
      <c r="R516" s="66">
        <v>43921</v>
      </c>
    </row>
    <row r="517" spans="7:18" x14ac:dyDescent="0.25">
      <c r="G517"/>
      <c r="H517" t="s">
        <v>1188</v>
      </c>
      <c r="I517" t="s">
        <v>1189</v>
      </c>
      <c r="J517" t="s">
        <v>1190</v>
      </c>
      <c r="K517" t="s">
        <v>77</v>
      </c>
      <c r="L517">
        <v>8854764</v>
      </c>
      <c r="M517">
        <v>99154.34</v>
      </c>
      <c r="N517">
        <v>77451.789999999994</v>
      </c>
      <c r="O517">
        <v>29044.43</v>
      </c>
      <c r="P517">
        <v>9681.4699999999993</v>
      </c>
      <c r="Q517" s="66">
        <v>41671</v>
      </c>
      <c r="R517" s="66">
        <v>43830</v>
      </c>
    </row>
    <row r="518" spans="7:18" x14ac:dyDescent="0.25">
      <c r="G518"/>
      <c r="H518" t="s">
        <v>1198</v>
      </c>
      <c r="I518" t="s">
        <v>2625</v>
      </c>
      <c r="J518" t="s">
        <v>1199</v>
      </c>
      <c r="K518" t="s">
        <v>77</v>
      </c>
      <c r="L518">
        <v>8861145</v>
      </c>
      <c r="M518">
        <v>67514.91</v>
      </c>
      <c r="N518">
        <v>52047.99</v>
      </c>
      <c r="O518">
        <v>19518.009999999998</v>
      </c>
      <c r="P518">
        <v>6505.99</v>
      </c>
      <c r="Q518" s="66">
        <v>42653</v>
      </c>
      <c r="R518" s="66">
        <v>43383</v>
      </c>
    </row>
    <row r="519" spans="7:18" x14ac:dyDescent="0.25">
      <c r="G519"/>
      <c r="H519" t="s">
        <v>1200</v>
      </c>
      <c r="I519" t="s">
        <v>2626</v>
      </c>
      <c r="J519" t="s">
        <v>1201</v>
      </c>
      <c r="K519" t="s">
        <v>77</v>
      </c>
      <c r="L519">
        <v>8861532</v>
      </c>
      <c r="M519">
        <v>36150.730000000003</v>
      </c>
      <c r="N519">
        <v>36150.730000000003</v>
      </c>
      <c r="O519">
        <v>13556.53</v>
      </c>
      <c r="P519">
        <v>4518.84</v>
      </c>
      <c r="Q519" s="66">
        <v>42736</v>
      </c>
      <c r="R519" s="66">
        <v>43830</v>
      </c>
    </row>
    <row r="520" spans="7:18" x14ac:dyDescent="0.25">
      <c r="G520"/>
      <c r="H520" t="s">
        <v>1204</v>
      </c>
      <c r="I520" t="s">
        <v>2627</v>
      </c>
      <c r="J520" t="s">
        <v>1205</v>
      </c>
      <c r="K520" t="s">
        <v>61</v>
      </c>
      <c r="L520">
        <v>8860745</v>
      </c>
      <c r="M520">
        <v>211673.66</v>
      </c>
      <c r="N520">
        <v>204948.09</v>
      </c>
      <c r="O520">
        <v>76855.539999999994</v>
      </c>
      <c r="P520">
        <v>25618.51</v>
      </c>
      <c r="Q520" s="66">
        <v>42005</v>
      </c>
      <c r="R520" s="66">
        <v>43676</v>
      </c>
    </row>
    <row r="521" spans="7:18" x14ac:dyDescent="0.25">
      <c r="G521"/>
      <c r="H521" t="s">
        <v>1206</v>
      </c>
      <c r="I521" t="s">
        <v>1207</v>
      </c>
      <c r="J521" t="s">
        <v>1208</v>
      </c>
      <c r="K521" t="s">
        <v>61</v>
      </c>
      <c r="L521">
        <v>7359721</v>
      </c>
      <c r="M521">
        <v>51239.4</v>
      </c>
      <c r="N521">
        <v>26299</v>
      </c>
      <c r="O521">
        <v>9862.1299999999992</v>
      </c>
      <c r="P521">
        <v>3287.37</v>
      </c>
      <c r="Q521" s="66">
        <v>42737</v>
      </c>
      <c r="R521" s="66">
        <v>43830</v>
      </c>
    </row>
    <row r="522" spans="7:18" x14ac:dyDescent="0.25">
      <c r="G522"/>
      <c r="H522" t="s">
        <v>1209</v>
      </c>
      <c r="I522" t="s">
        <v>2388</v>
      </c>
      <c r="J522" t="s">
        <v>1210</v>
      </c>
      <c r="K522" t="s">
        <v>61</v>
      </c>
      <c r="L522">
        <v>8862922</v>
      </c>
      <c r="M522">
        <v>2945805</v>
      </c>
      <c r="N522">
        <v>2682103</v>
      </c>
      <c r="O522">
        <v>1005788.64</v>
      </c>
      <c r="P522">
        <v>335262.87</v>
      </c>
      <c r="Q522" s="66">
        <v>42912</v>
      </c>
      <c r="R522" s="66">
        <v>44038</v>
      </c>
    </row>
    <row r="523" spans="7:18" x14ac:dyDescent="0.25">
      <c r="G523"/>
      <c r="H523" t="s">
        <v>1211</v>
      </c>
      <c r="I523" t="s">
        <v>2628</v>
      </c>
      <c r="J523" t="s">
        <v>1212</v>
      </c>
      <c r="K523" t="s">
        <v>77</v>
      </c>
      <c r="L523">
        <v>7471197</v>
      </c>
      <c r="M523">
        <v>273781.90999999997</v>
      </c>
      <c r="N523">
        <v>159181.24</v>
      </c>
      <c r="O523">
        <v>59692.97</v>
      </c>
      <c r="P523">
        <v>19897.66</v>
      </c>
      <c r="Q523" s="66">
        <v>42370</v>
      </c>
      <c r="R523" s="66">
        <v>43524</v>
      </c>
    </row>
    <row r="524" spans="7:18" x14ac:dyDescent="0.25">
      <c r="G524"/>
      <c r="H524" t="s">
        <v>1213</v>
      </c>
      <c r="I524" t="s">
        <v>2629</v>
      </c>
      <c r="J524" t="s">
        <v>1214</v>
      </c>
      <c r="K524" t="s">
        <v>77</v>
      </c>
      <c r="L524">
        <v>7470205</v>
      </c>
      <c r="M524">
        <v>208544.44</v>
      </c>
      <c r="N524">
        <v>198904.53</v>
      </c>
      <c r="O524">
        <v>74589.210000000006</v>
      </c>
      <c r="P524">
        <v>24863.06</v>
      </c>
      <c r="Q524" s="66">
        <v>41640</v>
      </c>
      <c r="R524" s="66">
        <v>43738</v>
      </c>
    </row>
    <row r="525" spans="7:18" x14ac:dyDescent="0.25">
      <c r="G525"/>
      <c r="H525" t="s">
        <v>1215</v>
      </c>
      <c r="I525" t="s">
        <v>2614</v>
      </c>
      <c r="J525" t="s">
        <v>1216</v>
      </c>
      <c r="K525" t="s">
        <v>77</v>
      </c>
      <c r="L525">
        <v>7519277</v>
      </c>
      <c r="M525">
        <v>1351296</v>
      </c>
      <c r="N525">
        <v>1349512.94</v>
      </c>
      <c r="O525">
        <v>506067.41</v>
      </c>
      <c r="P525">
        <v>168689.07</v>
      </c>
      <c r="Q525" s="66">
        <v>42005</v>
      </c>
      <c r="R525" s="66">
        <v>43830</v>
      </c>
    </row>
    <row r="526" spans="7:18" x14ac:dyDescent="0.25">
      <c r="G526"/>
      <c r="H526" t="s">
        <v>1217</v>
      </c>
      <c r="I526" t="s">
        <v>2630</v>
      </c>
      <c r="J526" t="s">
        <v>1218</v>
      </c>
      <c r="K526" t="s">
        <v>77</v>
      </c>
      <c r="L526">
        <v>7471182</v>
      </c>
      <c r="M526">
        <v>339275</v>
      </c>
      <c r="N526">
        <v>198135.82</v>
      </c>
      <c r="O526">
        <v>74300.929999999993</v>
      </c>
      <c r="P526">
        <v>24766.98</v>
      </c>
      <c r="Q526" s="66">
        <v>42370</v>
      </c>
      <c r="R526" s="66">
        <v>43465</v>
      </c>
    </row>
    <row r="527" spans="7:18" x14ac:dyDescent="0.25">
      <c r="G527"/>
      <c r="H527" t="s">
        <v>1219</v>
      </c>
      <c r="I527" t="s">
        <v>2631</v>
      </c>
      <c r="J527" t="s">
        <v>1220</v>
      </c>
      <c r="K527" t="s">
        <v>71</v>
      </c>
      <c r="L527">
        <v>7381434</v>
      </c>
      <c r="M527">
        <v>507058.05</v>
      </c>
      <c r="N527">
        <v>308344.76</v>
      </c>
      <c r="O527">
        <v>115629.29</v>
      </c>
      <c r="P527">
        <v>38543.089999999997</v>
      </c>
      <c r="Q527" s="66">
        <v>42650</v>
      </c>
      <c r="R527" s="66">
        <v>43380</v>
      </c>
    </row>
    <row r="528" spans="7:18" x14ac:dyDescent="0.25">
      <c r="G528"/>
      <c r="H528" t="s">
        <v>1221</v>
      </c>
      <c r="I528" t="s">
        <v>1222</v>
      </c>
      <c r="J528" t="s">
        <v>1223</v>
      </c>
      <c r="K528" t="s">
        <v>71</v>
      </c>
      <c r="L528">
        <v>8181784</v>
      </c>
      <c r="M528">
        <v>499065.02</v>
      </c>
      <c r="N528">
        <v>427624.97</v>
      </c>
      <c r="O528">
        <v>160359.37</v>
      </c>
      <c r="P528">
        <v>53453.120000000003</v>
      </c>
      <c r="Q528" s="66">
        <v>42650</v>
      </c>
      <c r="R528" s="66">
        <v>43799</v>
      </c>
    </row>
    <row r="529" spans="7:18" x14ac:dyDescent="0.25">
      <c r="G529"/>
      <c r="H529" t="s">
        <v>1224</v>
      </c>
      <c r="I529" t="s">
        <v>1225</v>
      </c>
      <c r="J529" t="s">
        <v>1226</v>
      </c>
      <c r="K529" t="s">
        <v>77</v>
      </c>
      <c r="L529">
        <v>8377692</v>
      </c>
      <c r="M529">
        <v>37232.080000000002</v>
      </c>
      <c r="N529">
        <v>11102.08</v>
      </c>
      <c r="O529">
        <v>4163.28</v>
      </c>
      <c r="P529">
        <v>1387.76</v>
      </c>
      <c r="Q529" s="66">
        <v>42736</v>
      </c>
      <c r="R529" s="66">
        <v>43830</v>
      </c>
    </row>
    <row r="530" spans="7:18" x14ac:dyDescent="0.25">
      <c r="G530"/>
      <c r="H530" t="s">
        <v>1229</v>
      </c>
      <c r="I530" t="s">
        <v>2632</v>
      </c>
      <c r="J530" t="s">
        <v>2633</v>
      </c>
      <c r="K530" t="s">
        <v>77</v>
      </c>
      <c r="L530">
        <v>7081013</v>
      </c>
      <c r="M530">
        <v>147593</v>
      </c>
      <c r="N530">
        <v>119225</v>
      </c>
      <c r="O530">
        <v>44709.39</v>
      </c>
      <c r="P530">
        <v>14903.11</v>
      </c>
      <c r="Q530" s="66">
        <v>42370</v>
      </c>
      <c r="R530" s="66">
        <v>43699</v>
      </c>
    </row>
    <row r="531" spans="7:18" x14ac:dyDescent="0.25">
      <c r="G531"/>
      <c r="H531" t="s">
        <v>1240</v>
      </c>
      <c r="I531" t="s">
        <v>2634</v>
      </c>
      <c r="J531" t="s">
        <v>1241</v>
      </c>
      <c r="K531" t="s">
        <v>519</v>
      </c>
      <c r="L531">
        <v>8914106</v>
      </c>
      <c r="M531">
        <v>292416.26</v>
      </c>
      <c r="N531">
        <v>292416.26</v>
      </c>
      <c r="O531">
        <v>164484.16</v>
      </c>
      <c r="P531">
        <v>54828.05</v>
      </c>
      <c r="Q531" s="66">
        <v>42401</v>
      </c>
      <c r="R531" s="66">
        <v>44012</v>
      </c>
    </row>
    <row r="532" spans="7:18" x14ac:dyDescent="0.25">
      <c r="G532"/>
      <c r="H532" t="s">
        <v>1246</v>
      </c>
      <c r="I532" t="s">
        <v>1247</v>
      </c>
      <c r="J532" t="s">
        <v>1248</v>
      </c>
      <c r="K532" t="s">
        <v>203</v>
      </c>
      <c r="L532">
        <v>8972604</v>
      </c>
      <c r="M532">
        <v>1236744.1200000001</v>
      </c>
      <c r="N532">
        <v>1236744.1200000001</v>
      </c>
      <c r="O532">
        <v>463779.04</v>
      </c>
      <c r="P532">
        <v>154593.01999999999</v>
      </c>
      <c r="Q532" s="66">
        <v>42826</v>
      </c>
      <c r="R532" s="66">
        <v>43921</v>
      </c>
    </row>
    <row r="533" spans="7:18" x14ac:dyDescent="0.25">
      <c r="G533"/>
      <c r="H533" t="s">
        <v>1249</v>
      </c>
      <c r="I533" t="s">
        <v>2635</v>
      </c>
      <c r="J533" t="s">
        <v>1250</v>
      </c>
      <c r="K533" t="s">
        <v>71</v>
      </c>
      <c r="L533">
        <v>7470082</v>
      </c>
      <c r="M533">
        <v>10615000</v>
      </c>
      <c r="N533">
        <v>9661538.5800000001</v>
      </c>
      <c r="O533">
        <v>2173846.1800000002</v>
      </c>
      <c r="P533">
        <v>724615.39</v>
      </c>
      <c r="Q533" s="66">
        <v>43388</v>
      </c>
      <c r="R533" s="66">
        <v>44119</v>
      </c>
    </row>
    <row r="534" spans="7:18" x14ac:dyDescent="0.25">
      <c r="G534"/>
      <c r="H534" t="s">
        <v>1257</v>
      </c>
      <c r="I534" t="s">
        <v>1258</v>
      </c>
      <c r="J534" t="s">
        <v>1259</v>
      </c>
      <c r="K534" t="s">
        <v>61</v>
      </c>
      <c r="L534">
        <v>9026063</v>
      </c>
      <c r="M534">
        <v>246503.46</v>
      </c>
      <c r="N534">
        <v>167372.03</v>
      </c>
      <c r="O534">
        <v>62764.52</v>
      </c>
      <c r="P534">
        <v>20921.5</v>
      </c>
      <c r="Q534" s="66">
        <v>42736</v>
      </c>
      <c r="R534" s="66">
        <v>43616</v>
      </c>
    </row>
    <row r="535" spans="7:18" x14ac:dyDescent="0.25">
      <c r="G535"/>
      <c r="H535" t="s">
        <v>1263</v>
      </c>
      <c r="I535" t="s">
        <v>1264</v>
      </c>
      <c r="J535" t="s">
        <v>2346</v>
      </c>
      <c r="K535" t="s">
        <v>61</v>
      </c>
      <c r="L535">
        <v>8215984</v>
      </c>
      <c r="M535">
        <v>2157400.17</v>
      </c>
      <c r="N535">
        <v>1629406.37</v>
      </c>
      <c r="O535">
        <v>611027.39</v>
      </c>
      <c r="P535">
        <v>203675.8</v>
      </c>
      <c r="Q535" s="66">
        <v>43193</v>
      </c>
      <c r="R535" s="66">
        <v>44368</v>
      </c>
    </row>
    <row r="536" spans="7:18" x14ac:dyDescent="0.25">
      <c r="G536"/>
      <c r="H536" t="s">
        <v>1265</v>
      </c>
      <c r="I536" t="s">
        <v>2636</v>
      </c>
      <c r="J536" t="s">
        <v>1266</v>
      </c>
      <c r="K536" t="s">
        <v>65</v>
      </c>
      <c r="L536">
        <v>9022556</v>
      </c>
      <c r="M536">
        <v>499879.18</v>
      </c>
      <c r="N536">
        <v>468133</v>
      </c>
      <c r="O536">
        <v>175549.88</v>
      </c>
      <c r="P536">
        <v>58516.62</v>
      </c>
      <c r="Q536" s="66">
        <v>42993</v>
      </c>
      <c r="R536" s="66">
        <v>44196</v>
      </c>
    </row>
    <row r="537" spans="7:18" x14ac:dyDescent="0.25">
      <c r="G537"/>
      <c r="H537" t="s">
        <v>1269</v>
      </c>
      <c r="I537" t="s">
        <v>2637</v>
      </c>
      <c r="J537" t="s">
        <v>1270</v>
      </c>
      <c r="K537" t="s">
        <v>77</v>
      </c>
      <c r="L537">
        <v>7704005</v>
      </c>
      <c r="M537">
        <v>2545317.7400000002</v>
      </c>
      <c r="N537">
        <v>2497947.34</v>
      </c>
      <c r="O537">
        <v>936730.26</v>
      </c>
      <c r="P537">
        <v>312243.40999999997</v>
      </c>
      <c r="Q537" s="66">
        <v>42370</v>
      </c>
      <c r="R537" s="66">
        <v>43830</v>
      </c>
    </row>
    <row r="538" spans="7:18" x14ac:dyDescent="0.25">
      <c r="G538"/>
      <c r="H538" t="s">
        <v>1271</v>
      </c>
      <c r="I538" t="s">
        <v>1272</v>
      </c>
      <c r="J538" t="s">
        <v>1273</v>
      </c>
      <c r="K538" t="s">
        <v>71</v>
      </c>
      <c r="L538">
        <v>9025334</v>
      </c>
      <c r="M538">
        <v>37040</v>
      </c>
      <c r="N538">
        <v>35816</v>
      </c>
      <c r="O538">
        <v>13431</v>
      </c>
      <c r="P538">
        <v>4477</v>
      </c>
      <c r="Q538" s="66">
        <v>43132</v>
      </c>
      <c r="R538" s="66">
        <v>43708</v>
      </c>
    </row>
    <row r="539" spans="7:18" x14ac:dyDescent="0.25">
      <c r="G539"/>
      <c r="H539" t="s">
        <v>1274</v>
      </c>
      <c r="I539" t="s">
        <v>2638</v>
      </c>
      <c r="J539" t="s">
        <v>1275</v>
      </c>
      <c r="K539" t="s">
        <v>77</v>
      </c>
      <c r="L539">
        <v>8216875</v>
      </c>
      <c r="M539">
        <v>49893.69</v>
      </c>
      <c r="N539">
        <v>36831.9</v>
      </c>
      <c r="O539">
        <v>13811.98</v>
      </c>
      <c r="P539">
        <v>4603.97</v>
      </c>
      <c r="Q539" s="66">
        <v>43018</v>
      </c>
      <c r="R539" s="66">
        <v>43646</v>
      </c>
    </row>
    <row r="540" spans="7:18" x14ac:dyDescent="0.25">
      <c r="G540"/>
      <c r="H540" t="s">
        <v>1276</v>
      </c>
      <c r="I540" t="s">
        <v>2639</v>
      </c>
      <c r="J540" t="s">
        <v>1277</v>
      </c>
      <c r="K540" t="s">
        <v>61</v>
      </c>
      <c r="L540">
        <v>9016416</v>
      </c>
      <c r="M540">
        <v>2531742.56</v>
      </c>
      <c r="N540">
        <v>2226880.7999999998</v>
      </c>
      <c r="O540">
        <v>835080.3</v>
      </c>
      <c r="P540">
        <v>278360.11</v>
      </c>
      <c r="Q540" s="66">
        <v>42996</v>
      </c>
      <c r="R540" s="66">
        <v>44196</v>
      </c>
    </row>
    <row r="541" spans="7:18" x14ac:dyDescent="0.25">
      <c r="G541"/>
      <c r="H541" t="s">
        <v>1278</v>
      </c>
      <c r="I541" t="s">
        <v>2640</v>
      </c>
      <c r="J541" t="s">
        <v>1279</v>
      </c>
      <c r="K541" t="s">
        <v>71</v>
      </c>
      <c r="L541">
        <v>7184071</v>
      </c>
      <c r="M541">
        <v>506430.27</v>
      </c>
      <c r="N541">
        <v>506430.27</v>
      </c>
      <c r="O541">
        <v>189911.36</v>
      </c>
      <c r="P541">
        <v>63303.78</v>
      </c>
      <c r="Q541" s="66">
        <v>42767</v>
      </c>
      <c r="R541" s="66">
        <v>43312</v>
      </c>
    </row>
    <row r="542" spans="7:18" x14ac:dyDescent="0.25">
      <c r="G542"/>
      <c r="H542" t="s">
        <v>1280</v>
      </c>
      <c r="I542" t="s">
        <v>1281</v>
      </c>
      <c r="J542" t="s">
        <v>1282</v>
      </c>
      <c r="K542" t="s">
        <v>77</v>
      </c>
      <c r="L542">
        <v>8206447</v>
      </c>
      <c r="M542">
        <v>404091.78</v>
      </c>
      <c r="N542">
        <v>347030.67</v>
      </c>
      <c r="O542">
        <v>130136.51</v>
      </c>
      <c r="P542">
        <v>43378.83</v>
      </c>
      <c r="Q542" s="66">
        <v>41758</v>
      </c>
      <c r="R542" s="66">
        <v>43799</v>
      </c>
    </row>
    <row r="543" spans="7:18" x14ac:dyDescent="0.25">
      <c r="G543"/>
      <c r="H543" t="s">
        <v>1283</v>
      </c>
      <c r="I543" t="s">
        <v>1284</v>
      </c>
      <c r="J543" t="s">
        <v>1285</v>
      </c>
      <c r="K543" t="s">
        <v>77</v>
      </c>
      <c r="L543">
        <v>9038702</v>
      </c>
      <c r="M543">
        <v>15088.3</v>
      </c>
      <c r="N543">
        <v>12266.91</v>
      </c>
      <c r="O543">
        <v>4600.1000000000004</v>
      </c>
      <c r="P543">
        <v>1533.36</v>
      </c>
      <c r="Q543" s="66">
        <v>43028</v>
      </c>
      <c r="R543" s="66">
        <v>43830</v>
      </c>
    </row>
    <row r="544" spans="7:18" x14ac:dyDescent="0.25">
      <c r="G544"/>
      <c r="H544" t="s">
        <v>1286</v>
      </c>
      <c r="I544" t="s">
        <v>1287</v>
      </c>
      <c r="J544" t="s">
        <v>1285</v>
      </c>
      <c r="K544" t="s">
        <v>77</v>
      </c>
      <c r="L544">
        <v>9038733</v>
      </c>
      <c r="M544">
        <v>13839.08</v>
      </c>
      <c r="N544">
        <v>12143.09</v>
      </c>
      <c r="O544">
        <v>4553.66</v>
      </c>
      <c r="P544">
        <v>1517.89</v>
      </c>
      <c r="Q544" s="66">
        <v>43028</v>
      </c>
      <c r="R544" s="66">
        <v>43830</v>
      </c>
    </row>
    <row r="545" spans="7:18" x14ac:dyDescent="0.25">
      <c r="G545"/>
      <c r="H545" t="s">
        <v>1288</v>
      </c>
      <c r="I545" t="s">
        <v>2641</v>
      </c>
      <c r="J545" t="s">
        <v>1289</v>
      </c>
      <c r="K545" t="s">
        <v>77</v>
      </c>
      <c r="L545">
        <v>9025802</v>
      </c>
      <c r="M545">
        <v>204392</v>
      </c>
      <c r="N545">
        <v>204392</v>
      </c>
      <c r="O545">
        <v>76647.009999999995</v>
      </c>
      <c r="P545">
        <v>25548.99</v>
      </c>
      <c r="Q545" s="66">
        <v>43344</v>
      </c>
      <c r="R545" s="66">
        <v>44012</v>
      </c>
    </row>
    <row r="546" spans="7:18" x14ac:dyDescent="0.25">
      <c r="G546"/>
      <c r="H546" t="s">
        <v>1290</v>
      </c>
      <c r="I546" t="s">
        <v>2642</v>
      </c>
      <c r="J546" t="s">
        <v>1291</v>
      </c>
      <c r="K546" t="s">
        <v>77</v>
      </c>
      <c r="L546">
        <v>8991153</v>
      </c>
      <c r="M546">
        <v>5118074.45</v>
      </c>
      <c r="N546">
        <v>4973886.49</v>
      </c>
      <c r="O546">
        <v>1865207.44</v>
      </c>
      <c r="P546">
        <v>621735.81000000006</v>
      </c>
      <c r="Q546" s="66">
        <v>43102</v>
      </c>
      <c r="R546" s="66">
        <v>44377</v>
      </c>
    </row>
    <row r="547" spans="7:18" x14ac:dyDescent="0.25">
      <c r="G547"/>
      <c r="H547" t="s">
        <v>1299</v>
      </c>
      <c r="I547" t="s">
        <v>1300</v>
      </c>
      <c r="J547" t="s">
        <v>1301</v>
      </c>
      <c r="K547" t="s">
        <v>61</v>
      </c>
      <c r="L547">
        <v>7723803</v>
      </c>
      <c r="M547">
        <v>99854</v>
      </c>
      <c r="N547">
        <v>84885.3</v>
      </c>
      <c r="O547">
        <v>31831.99</v>
      </c>
      <c r="P547">
        <v>10610.66</v>
      </c>
      <c r="Q547" s="66">
        <v>43143</v>
      </c>
      <c r="R547" s="66">
        <v>44238</v>
      </c>
    </row>
    <row r="548" spans="7:18" x14ac:dyDescent="0.25">
      <c r="G548"/>
      <c r="H548" t="s">
        <v>1302</v>
      </c>
      <c r="I548" t="s">
        <v>1303</v>
      </c>
      <c r="J548" t="s">
        <v>1304</v>
      </c>
      <c r="K548" t="s">
        <v>71</v>
      </c>
      <c r="L548">
        <v>7334077</v>
      </c>
      <c r="M548">
        <v>1824721.8</v>
      </c>
      <c r="N548">
        <v>1640794.6</v>
      </c>
      <c r="O548">
        <v>615297.98</v>
      </c>
      <c r="P548">
        <v>205099.32</v>
      </c>
      <c r="Q548" s="66">
        <v>43221</v>
      </c>
      <c r="R548" s="66">
        <v>44012</v>
      </c>
    </row>
    <row r="549" spans="7:18" x14ac:dyDescent="0.25">
      <c r="G549"/>
      <c r="H549" t="s">
        <v>1305</v>
      </c>
      <c r="I549" t="s">
        <v>2643</v>
      </c>
      <c r="J549" t="s">
        <v>2643</v>
      </c>
      <c r="K549" t="s">
        <v>77</v>
      </c>
      <c r="L549">
        <v>7641614</v>
      </c>
      <c r="M549">
        <v>1993110.63</v>
      </c>
      <c r="N549">
        <v>1866884.94</v>
      </c>
      <c r="O549">
        <v>700081.86</v>
      </c>
      <c r="P549">
        <v>233360.62</v>
      </c>
      <c r="Q549" s="66">
        <v>42430</v>
      </c>
      <c r="R549" s="66">
        <v>44200</v>
      </c>
    </row>
    <row r="550" spans="7:18" x14ac:dyDescent="0.25">
      <c r="G550"/>
      <c r="H550" t="s">
        <v>1306</v>
      </c>
      <c r="I550" t="s">
        <v>1153</v>
      </c>
      <c r="J550" t="s">
        <v>1307</v>
      </c>
      <c r="K550" t="s">
        <v>65</v>
      </c>
      <c r="L550">
        <v>7775593</v>
      </c>
      <c r="M550">
        <v>2695697.34</v>
      </c>
      <c r="N550">
        <v>2044847.18</v>
      </c>
      <c r="O550">
        <v>460090.62</v>
      </c>
      <c r="P550">
        <v>153363.53</v>
      </c>
      <c r="Q550" s="66">
        <v>43403</v>
      </c>
      <c r="R550" s="66">
        <v>44347</v>
      </c>
    </row>
    <row r="551" spans="7:18" x14ac:dyDescent="0.25">
      <c r="G551"/>
      <c r="H551" t="s">
        <v>1308</v>
      </c>
      <c r="I551" t="s">
        <v>1309</v>
      </c>
      <c r="J551" t="s">
        <v>1310</v>
      </c>
      <c r="K551" t="s">
        <v>65</v>
      </c>
      <c r="L551">
        <v>7073106</v>
      </c>
      <c r="M551">
        <v>47218.86</v>
      </c>
      <c r="N551">
        <v>39728.06</v>
      </c>
      <c r="O551">
        <v>14898.03</v>
      </c>
      <c r="P551">
        <v>4966</v>
      </c>
      <c r="Q551" s="66">
        <v>43347</v>
      </c>
      <c r="R551" s="66">
        <v>44196</v>
      </c>
    </row>
    <row r="552" spans="7:18" x14ac:dyDescent="0.25">
      <c r="G552"/>
      <c r="H552" t="s">
        <v>1311</v>
      </c>
      <c r="I552" t="s">
        <v>1303</v>
      </c>
      <c r="J552" t="s">
        <v>1312</v>
      </c>
      <c r="K552" t="s">
        <v>71</v>
      </c>
      <c r="L552">
        <v>7334077</v>
      </c>
      <c r="M552">
        <v>5328479.57</v>
      </c>
      <c r="N552">
        <v>4000000</v>
      </c>
      <c r="O552">
        <v>1500000</v>
      </c>
      <c r="P552">
        <v>500000</v>
      </c>
      <c r="Q552" s="66">
        <v>43586</v>
      </c>
      <c r="R552" s="66">
        <v>44561</v>
      </c>
    </row>
    <row r="553" spans="7:18" x14ac:dyDescent="0.25">
      <c r="G553"/>
      <c r="H553" t="s">
        <v>1313</v>
      </c>
      <c r="I553" t="s">
        <v>1303</v>
      </c>
      <c r="J553" t="s">
        <v>1314</v>
      </c>
      <c r="K553" t="s">
        <v>71</v>
      </c>
      <c r="L553">
        <v>7334077</v>
      </c>
      <c r="M553">
        <v>8394095.9100000001</v>
      </c>
      <c r="N553">
        <v>4000000</v>
      </c>
      <c r="O553">
        <v>1500000</v>
      </c>
      <c r="P553">
        <v>500000</v>
      </c>
      <c r="Q553" s="66">
        <v>43586</v>
      </c>
      <c r="R553" s="66">
        <v>44561</v>
      </c>
    </row>
    <row r="554" spans="7:18" x14ac:dyDescent="0.25">
      <c r="G554"/>
      <c r="H554" t="s">
        <v>1315</v>
      </c>
      <c r="I554" t="s">
        <v>1316</v>
      </c>
      <c r="J554" t="s">
        <v>1317</v>
      </c>
      <c r="K554" t="s">
        <v>71</v>
      </c>
      <c r="L554">
        <v>8862705</v>
      </c>
      <c r="M554">
        <v>487208.91</v>
      </c>
      <c r="N554">
        <v>339134.1</v>
      </c>
      <c r="O554">
        <v>127175.29</v>
      </c>
      <c r="P554">
        <v>42391.76</v>
      </c>
      <c r="Q554" s="66">
        <v>43709</v>
      </c>
      <c r="R554" s="66">
        <v>44439</v>
      </c>
    </row>
    <row r="555" spans="7:18" x14ac:dyDescent="0.25">
      <c r="G555"/>
      <c r="H555" t="s">
        <v>1318</v>
      </c>
      <c r="I555" t="s">
        <v>2644</v>
      </c>
      <c r="J555" t="s">
        <v>1319</v>
      </c>
      <c r="K555" t="s">
        <v>71</v>
      </c>
      <c r="L555">
        <v>7910735</v>
      </c>
      <c r="M555">
        <v>414492</v>
      </c>
      <c r="N555">
        <v>375606.42</v>
      </c>
      <c r="O555">
        <v>140852.41</v>
      </c>
      <c r="P555">
        <v>46950.8</v>
      </c>
      <c r="Q555" s="66">
        <v>43328</v>
      </c>
      <c r="R555" s="66">
        <v>44196</v>
      </c>
    </row>
    <row r="556" spans="7:18" x14ac:dyDescent="0.25">
      <c r="G556"/>
      <c r="H556" t="s">
        <v>1320</v>
      </c>
      <c r="I556" t="s">
        <v>2645</v>
      </c>
      <c r="J556" t="s">
        <v>1321</v>
      </c>
      <c r="K556" t="s">
        <v>61</v>
      </c>
      <c r="L556">
        <v>9306777</v>
      </c>
      <c r="M556">
        <v>1241722.19</v>
      </c>
      <c r="N556">
        <v>1241722.19</v>
      </c>
      <c r="O556">
        <v>465645.82</v>
      </c>
      <c r="P556">
        <v>155215.28</v>
      </c>
      <c r="Q556" s="66">
        <v>43671</v>
      </c>
      <c r="R556" s="66">
        <v>44536</v>
      </c>
    </row>
    <row r="557" spans="7:18" x14ac:dyDescent="0.25">
      <c r="G557"/>
      <c r="H557" t="s">
        <v>1322</v>
      </c>
      <c r="I557" t="s">
        <v>2636</v>
      </c>
      <c r="J557" t="s">
        <v>1323</v>
      </c>
      <c r="K557" t="s">
        <v>316</v>
      </c>
      <c r="L557">
        <v>9022556</v>
      </c>
      <c r="M557">
        <v>457179</v>
      </c>
      <c r="N557">
        <v>308600.24</v>
      </c>
      <c r="O557">
        <v>115725.09</v>
      </c>
      <c r="P557">
        <v>38575.03</v>
      </c>
      <c r="Q557" s="66">
        <v>43525</v>
      </c>
      <c r="R557" s="66">
        <v>44620</v>
      </c>
    </row>
    <row r="558" spans="7:18" x14ac:dyDescent="0.25">
      <c r="G558"/>
      <c r="H558" t="s">
        <v>1324</v>
      </c>
      <c r="I558" t="s">
        <v>1325</v>
      </c>
      <c r="J558" t="s">
        <v>1325</v>
      </c>
      <c r="K558" t="s">
        <v>77</v>
      </c>
      <c r="L558">
        <v>9142353</v>
      </c>
      <c r="M558">
        <v>1052807.1100000001</v>
      </c>
      <c r="N558">
        <v>777258.4</v>
      </c>
      <c r="O558">
        <v>291471.92</v>
      </c>
      <c r="P558">
        <v>97157.28</v>
      </c>
      <c r="Q558" s="66">
        <v>41653</v>
      </c>
      <c r="R558" s="66">
        <v>44247</v>
      </c>
    </row>
    <row r="559" spans="7:18" x14ac:dyDescent="0.25">
      <c r="G559"/>
      <c r="H559" t="s">
        <v>1326</v>
      </c>
      <c r="I559" t="s">
        <v>2646</v>
      </c>
      <c r="J559" t="s">
        <v>1327</v>
      </c>
      <c r="K559" t="s">
        <v>77</v>
      </c>
      <c r="L559">
        <v>7692017</v>
      </c>
      <c r="M559">
        <v>99414</v>
      </c>
      <c r="N559">
        <v>87449.75</v>
      </c>
      <c r="O559">
        <v>32793.65</v>
      </c>
      <c r="P559">
        <v>10931.23</v>
      </c>
      <c r="Q559" s="66">
        <v>42736</v>
      </c>
      <c r="R559" s="66">
        <v>44196</v>
      </c>
    </row>
    <row r="560" spans="7:18" x14ac:dyDescent="0.25">
      <c r="G560"/>
      <c r="H560" t="s">
        <v>1328</v>
      </c>
      <c r="I560" t="s">
        <v>1329</v>
      </c>
      <c r="J560" t="s">
        <v>1329</v>
      </c>
      <c r="K560" t="s">
        <v>77</v>
      </c>
      <c r="L560">
        <v>7075121</v>
      </c>
      <c r="M560">
        <v>9696.26</v>
      </c>
      <c r="N560">
        <v>9696.26</v>
      </c>
      <c r="O560">
        <v>3636.1</v>
      </c>
      <c r="P560">
        <v>1212.03</v>
      </c>
      <c r="Q560" s="66">
        <v>42766</v>
      </c>
      <c r="R560" s="66">
        <v>43830</v>
      </c>
    </row>
    <row r="561" spans="7:18" x14ac:dyDescent="0.25">
      <c r="G561"/>
      <c r="H561" t="s">
        <v>1330</v>
      </c>
      <c r="I561" t="s">
        <v>1331</v>
      </c>
      <c r="J561" t="s">
        <v>1331</v>
      </c>
      <c r="K561" t="s">
        <v>77</v>
      </c>
      <c r="L561">
        <v>9321243</v>
      </c>
      <c r="M561">
        <v>14350.04</v>
      </c>
      <c r="N561">
        <v>11778.76</v>
      </c>
      <c r="O561">
        <v>4417.04</v>
      </c>
      <c r="P561">
        <v>1472.34</v>
      </c>
      <c r="Q561" s="66">
        <v>43454</v>
      </c>
      <c r="R561" s="66">
        <v>44074</v>
      </c>
    </row>
    <row r="562" spans="7:18" x14ac:dyDescent="0.25">
      <c r="G562"/>
      <c r="H562" t="s">
        <v>1332</v>
      </c>
      <c r="I562" t="s">
        <v>1333</v>
      </c>
      <c r="J562" t="s">
        <v>1333</v>
      </c>
      <c r="K562" t="s">
        <v>77</v>
      </c>
      <c r="L562">
        <v>9325202</v>
      </c>
      <c r="M562">
        <v>15000</v>
      </c>
      <c r="N562">
        <v>11718.25</v>
      </c>
      <c r="O562">
        <v>4394.3500000000004</v>
      </c>
      <c r="P562">
        <v>1464.78</v>
      </c>
      <c r="Q562" s="66">
        <v>43556</v>
      </c>
      <c r="R562" s="66">
        <v>43830</v>
      </c>
    </row>
    <row r="563" spans="7:18" x14ac:dyDescent="0.25">
      <c r="G563"/>
      <c r="H563" t="s">
        <v>1334</v>
      </c>
      <c r="I563" t="s">
        <v>1335</v>
      </c>
      <c r="J563" t="s">
        <v>1335</v>
      </c>
      <c r="K563" t="s">
        <v>77</v>
      </c>
      <c r="L563">
        <v>9325507</v>
      </c>
      <c r="M563">
        <v>23718</v>
      </c>
      <c r="N563">
        <v>23641.95</v>
      </c>
      <c r="O563">
        <v>8865.74</v>
      </c>
      <c r="P563">
        <v>2955.24</v>
      </c>
      <c r="Q563" s="66">
        <v>43518</v>
      </c>
      <c r="R563" s="66">
        <v>43982</v>
      </c>
    </row>
    <row r="564" spans="7:18" x14ac:dyDescent="0.25">
      <c r="G564"/>
      <c r="H564" t="s">
        <v>1336</v>
      </c>
      <c r="I564" t="s">
        <v>2628</v>
      </c>
      <c r="J564" t="s">
        <v>1337</v>
      </c>
      <c r="K564" t="s">
        <v>77</v>
      </c>
      <c r="L564">
        <v>7471197</v>
      </c>
      <c r="M564">
        <v>463621.4</v>
      </c>
      <c r="N564">
        <v>384451.88</v>
      </c>
      <c r="O564">
        <v>144169.46</v>
      </c>
      <c r="P564">
        <v>48056.49</v>
      </c>
      <c r="Q564" s="66">
        <v>43466</v>
      </c>
      <c r="R564" s="66">
        <v>44561</v>
      </c>
    </row>
    <row r="565" spans="7:18" x14ac:dyDescent="0.25">
      <c r="G565"/>
      <c r="H565" t="s">
        <v>1338</v>
      </c>
      <c r="I565" t="s">
        <v>2389</v>
      </c>
      <c r="J565" t="s">
        <v>1339</v>
      </c>
      <c r="K565" t="s">
        <v>77</v>
      </c>
      <c r="L565">
        <v>7475705</v>
      </c>
      <c r="M565">
        <v>2630570.2000000002</v>
      </c>
      <c r="N565">
        <v>2466045.04</v>
      </c>
      <c r="O565">
        <v>924766.89</v>
      </c>
      <c r="P565">
        <v>308255.64</v>
      </c>
      <c r="Q565" s="66">
        <v>43254</v>
      </c>
      <c r="R565" s="66">
        <v>44196</v>
      </c>
    </row>
    <row r="566" spans="7:18" x14ac:dyDescent="0.25">
      <c r="G566"/>
      <c r="H566" t="s">
        <v>1340</v>
      </c>
      <c r="I566" t="s">
        <v>1189</v>
      </c>
      <c r="J566" t="s">
        <v>1189</v>
      </c>
      <c r="K566" t="s">
        <v>77</v>
      </c>
      <c r="L566">
        <v>8854764</v>
      </c>
      <c r="M566">
        <v>98504</v>
      </c>
      <c r="N566">
        <v>75819</v>
      </c>
      <c r="O566">
        <v>28432.13</v>
      </c>
      <c r="P566">
        <v>9477.3700000000008</v>
      </c>
      <c r="Q566" s="66">
        <v>43497</v>
      </c>
      <c r="R566" s="66">
        <v>44104</v>
      </c>
    </row>
    <row r="567" spans="7:18" x14ac:dyDescent="0.25">
      <c r="G567"/>
      <c r="H567" t="s">
        <v>1341</v>
      </c>
      <c r="I567" t="s">
        <v>2630</v>
      </c>
      <c r="J567" t="s">
        <v>1342</v>
      </c>
      <c r="K567" t="s">
        <v>77</v>
      </c>
      <c r="L567">
        <v>7471182</v>
      </c>
      <c r="M567">
        <v>368615.24</v>
      </c>
      <c r="N567">
        <v>335560.08</v>
      </c>
      <c r="O567">
        <v>125835.05</v>
      </c>
      <c r="P567">
        <v>41945</v>
      </c>
      <c r="Q567" s="66">
        <v>42736</v>
      </c>
      <c r="R567" s="66">
        <v>44561</v>
      </c>
    </row>
    <row r="568" spans="7:18" x14ac:dyDescent="0.25">
      <c r="G568"/>
      <c r="H568" t="s">
        <v>1343</v>
      </c>
      <c r="I568" t="s">
        <v>2647</v>
      </c>
      <c r="J568" t="s">
        <v>1344</v>
      </c>
      <c r="K568" t="s">
        <v>77</v>
      </c>
      <c r="L568">
        <v>9321107</v>
      </c>
      <c r="M568">
        <v>88696.02</v>
      </c>
      <c r="N568">
        <v>88168.09</v>
      </c>
      <c r="O568">
        <v>33063.040000000001</v>
      </c>
      <c r="P568">
        <v>11021.01</v>
      </c>
      <c r="Q568" s="66">
        <v>43678</v>
      </c>
      <c r="R568" s="66">
        <v>44196</v>
      </c>
    </row>
    <row r="569" spans="7:18" x14ac:dyDescent="0.25">
      <c r="G569"/>
      <c r="H569" t="s">
        <v>1345</v>
      </c>
      <c r="I569" t="s">
        <v>1346</v>
      </c>
      <c r="J569" t="s">
        <v>1347</v>
      </c>
      <c r="K569" t="s">
        <v>77</v>
      </c>
      <c r="L569">
        <v>8783936</v>
      </c>
      <c r="M569">
        <v>3124725</v>
      </c>
      <c r="N569">
        <v>3091221</v>
      </c>
      <c r="O569">
        <v>1159207.8799999999</v>
      </c>
      <c r="P569">
        <v>386402.62</v>
      </c>
      <c r="Q569" s="66">
        <v>43487</v>
      </c>
      <c r="R569" s="66">
        <v>44377</v>
      </c>
    </row>
    <row r="570" spans="7:18" x14ac:dyDescent="0.25">
      <c r="G570"/>
      <c r="H570" t="s">
        <v>1350</v>
      </c>
      <c r="I570" t="s">
        <v>740</v>
      </c>
      <c r="J570" t="s">
        <v>1351</v>
      </c>
      <c r="K570" t="s">
        <v>61</v>
      </c>
      <c r="L570">
        <v>7477221</v>
      </c>
      <c r="M570">
        <v>512469.67</v>
      </c>
      <c r="N570">
        <v>506974.48</v>
      </c>
      <c r="O570">
        <v>380230.87</v>
      </c>
      <c r="P570">
        <v>126743.61</v>
      </c>
      <c r="Q570" s="66">
        <v>43466</v>
      </c>
      <c r="R570" s="66">
        <v>44500</v>
      </c>
    </row>
    <row r="571" spans="7:18" x14ac:dyDescent="0.25">
      <c r="G571"/>
      <c r="H571" t="s">
        <v>1352</v>
      </c>
      <c r="I571" t="s">
        <v>2538</v>
      </c>
      <c r="J571" t="s">
        <v>1353</v>
      </c>
      <c r="K571" t="s">
        <v>61</v>
      </c>
      <c r="L571">
        <v>7956586</v>
      </c>
      <c r="M571">
        <v>417969</v>
      </c>
      <c r="N571">
        <v>417942.22</v>
      </c>
      <c r="O571">
        <v>313456.67</v>
      </c>
      <c r="P571">
        <v>104485.55</v>
      </c>
      <c r="Q571" s="66">
        <v>43466</v>
      </c>
      <c r="R571" s="66">
        <v>44196</v>
      </c>
    </row>
    <row r="572" spans="7:18" x14ac:dyDescent="0.25">
      <c r="G572"/>
      <c r="H572" t="s">
        <v>1354</v>
      </c>
      <c r="I572" t="s">
        <v>1281</v>
      </c>
      <c r="J572" t="s">
        <v>1355</v>
      </c>
      <c r="K572" t="s">
        <v>77</v>
      </c>
      <c r="L572">
        <v>8206447</v>
      </c>
      <c r="M572">
        <v>48720.959999999999</v>
      </c>
      <c r="N572">
        <v>48720.959999999999</v>
      </c>
      <c r="O572">
        <v>36540.720000000001</v>
      </c>
      <c r="P572">
        <v>12180.24</v>
      </c>
      <c r="Q572" s="66">
        <v>42186</v>
      </c>
      <c r="R572" s="66">
        <v>42308</v>
      </c>
    </row>
    <row r="573" spans="7:18" x14ac:dyDescent="0.25">
      <c r="G573"/>
      <c r="H573" t="s">
        <v>1356</v>
      </c>
      <c r="I573" t="s">
        <v>2538</v>
      </c>
      <c r="J573" t="s">
        <v>1357</v>
      </c>
      <c r="K573" t="s">
        <v>61</v>
      </c>
      <c r="L573">
        <v>7956586</v>
      </c>
      <c r="M573">
        <v>483678.75</v>
      </c>
      <c r="N573">
        <v>384448.08</v>
      </c>
      <c r="O573">
        <v>288336.06</v>
      </c>
      <c r="P573">
        <v>96112.02</v>
      </c>
      <c r="Q573" s="66">
        <v>42736</v>
      </c>
      <c r="R573" s="66">
        <v>43830</v>
      </c>
    </row>
    <row r="574" spans="7:18" x14ac:dyDescent="0.25">
      <c r="G574"/>
      <c r="H574" t="s">
        <v>1358</v>
      </c>
      <c r="I574" t="s">
        <v>1359</v>
      </c>
      <c r="J574" t="s">
        <v>1360</v>
      </c>
      <c r="K574" t="s">
        <v>77</v>
      </c>
      <c r="L574">
        <v>8898786</v>
      </c>
      <c r="M574">
        <v>14202.74</v>
      </c>
      <c r="N574">
        <v>14202.74</v>
      </c>
      <c r="O574">
        <v>10652.06</v>
      </c>
      <c r="P574">
        <v>3550.68</v>
      </c>
      <c r="Q574" s="66">
        <v>42262</v>
      </c>
      <c r="R574" s="66">
        <v>42369</v>
      </c>
    </row>
    <row r="575" spans="7:18" x14ac:dyDescent="0.25">
      <c r="G575"/>
      <c r="H575" t="s">
        <v>1361</v>
      </c>
      <c r="I575" t="s">
        <v>1362</v>
      </c>
      <c r="J575" t="s">
        <v>1363</v>
      </c>
      <c r="K575" t="s">
        <v>77</v>
      </c>
      <c r="L575">
        <v>8924275</v>
      </c>
      <c r="M575">
        <v>27572.03</v>
      </c>
      <c r="N575">
        <v>27572.03</v>
      </c>
      <c r="O575">
        <v>20679.02</v>
      </c>
      <c r="P575">
        <v>6893.01</v>
      </c>
      <c r="Q575" s="66">
        <v>42200</v>
      </c>
      <c r="R575" s="66">
        <v>42369</v>
      </c>
    </row>
    <row r="576" spans="7:18" x14ac:dyDescent="0.25">
      <c r="G576"/>
      <c r="H576" t="s">
        <v>1364</v>
      </c>
      <c r="I576" t="s">
        <v>1365</v>
      </c>
      <c r="J576" t="s">
        <v>1366</v>
      </c>
      <c r="K576" t="s">
        <v>77</v>
      </c>
      <c r="L576">
        <v>8920591</v>
      </c>
      <c r="M576">
        <v>13511.92</v>
      </c>
      <c r="N576">
        <v>13511.92</v>
      </c>
      <c r="O576">
        <v>10133.94</v>
      </c>
      <c r="P576">
        <v>3377.98</v>
      </c>
      <c r="Q576" s="66">
        <v>42287</v>
      </c>
      <c r="R576" s="66">
        <v>43039</v>
      </c>
    </row>
    <row r="577" spans="7:18" x14ac:dyDescent="0.25">
      <c r="G577"/>
      <c r="H577" t="s">
        <v>1367</v>
      </c>
      <c r="I577" t="s">
        <v>2632</v>
      </c>
      <c r="J577" t="s">
        <v>1368</v>
      </c>
      <c r="K577" t="s">
        <v>77</v>
      </c>
      <c r="L577">
        <v>7081013</v>
      </c>
      <c r="M577">
        <v>47640.160000000003</v>
      </c>
      <c r="N577">
        <v>47640.160000000003</v>
      </c>
      <c r="O577">
        <v>35730.120000000003</v>
      </c>
      <c r="P577">
        <v>11910.04</v>
      </c>
      <c r="Q577" s="66">
        <v>42287</v>
      </c>
      <c r="R577" s="66">
        <v>43039</v>
      </c>
    </row>
    <row r="578" spans="7:18" x14ac:dyDescent="0.25">
      <c r="G578"/>
      <c r="H578" t="s">
        <v>1369</v>
      </c>
      <c r="I578" t="s">
        <v>2538</v>
      </c>
      <c r="J578" t="s">
        <v>1370</v>
      </c>
      <c r="K578" t="s">
        <v>77</v>
      </c>
      <c r="L578">
        <v>7956586</v>
      </c>
      <c r="M578">
        <v>563569.99</v>
      </c>
      <c r="N578">
        <v>563569.99</v>
      </c>
      <c r="O578">
        <v>422677.49</v>
      </c>
      <c r="P578">
        <v>140892.5</v>
      </c>
      <c r="Q578" s="66">
        <v>43448</v>
      </c>
      <c r="R578" s="66">
        <v>44455</v>
      </c>
    </row>
    <row r="579" spans="7:18" x14ac:dyDescent="0.25">
      <c r="G579"/>
      <c r="H579" t="s">
        <v>1371</v>
      </c>
      <c r="I579" t="s">
        <v>1372</v>
      </c>
      <c r="J579" t="s">
        <v>1373</v>
      </c>
      <c r="K579" t="s">
        <v>61</v>
      </c>
      <c r="L579">
        <v>7185573</v>
      </c>
      <c r="M579">
        <v>321559.27</v>
      </c>
      <c r="N579">
        <v>198802.55</v>
      </c>
      <c r="O579">
        <v>149101.92000000001</v>
      </c>
      <c r="P579">
        <v>49700.63</v>
      </c>
      <c r="Q579" s="66">
        <v>43247</v>
      </c>
      <c r="R579" s="66">
        <v>44196</v>
      </c>
    </row>
    <row r="580" spans="7:18" x14ac:dyDescent="0.25">
      <c r="G580"/>
      <c r="H580" t="s">
        <v>1374</v>
      </c>
      <c r="I580" t="s">
        <v>1375</v>
      </c>
      <c r="J580" t="s">
        <v>1376</v>
      </c>
      <c r="K580" t="s">
        <v>77</v>
      </c>
      <c r="L580">
        <v>7092394</v>
      </c>
      <c r="M580">
        <v>21967.99</v>
      </c>
      <c r="N580">
        <v>21967.99</v>
      </c>
      <c r="O580">
        <v>16475.990000000002</v>
      </c>
      <c r="P580">
        <v>5492</v>
      </c>
      <c r="Q580" s="66">
        <v>42186</v>
      </c>
      <c r="R580" s="66">
        <v>43190</v>
      </c>
    </row>
    <row r="581" spans="7:18" x14ac:dyDescent="0.25">
      <c r="G581"/>
      <c r="H581" t="s">
        <v>1377</v>
      </c>
      <c r="I581" t="s">
        <v>767</v>
      </c>
      <c r="J581" t="s">
        <v>1378</v>
      </c>
      <c r="K581" t="s">
        <v>77</v>
      </c>
      <c r="L581">
        <v>7090437</v>
      </c>
      <c r="M581">
        <v>745982.85</v>
      </c>
      <c r="N581">
        <v>745982.85</v>
      </c>
      <c r="O581">
        <v>559487.14</v>
      </c>
      <c r="P581">
        <v>186495.71</v>
      </c>
      <c r="Q581" s="66">
        <v>43101</v>
      </c>
      <c r="R581" s="66">
        <v>44336</v>
      </c>
    </row>
    <row r="582" spans="7:18" x14ac:dyDescent="0.25">
      <c r="G582"/>
      <c r="H582" t="s">
        <v>1379</v>
      </c>
      <c r="I582" t="s">
        <v>762</v>
      </c>
      <c r="J582" t="s">
        <v>1380</v>
      </c>
      <c r="K582" t="s">
        <v>61</v>
      </c>
      <c r="L582">
        <v>7163701</v>
      </c>
      <c r="M582">
        <v>626362.22</v>
      </c>
      <c r="N582">
        <v>590928.05000000005</v>
      </c>
      <c r="O582">
        <v>443196.04</v>
      </c>
      <c r="P582">
        <v>147732.01</v>
      </c>
      <c r="Q582" s="66">
        <v>43405</v>
      </c>
      <c r="R582" s="66">
        <v>44499</v>
      </c>
    </row>
    <row r="583" spans="7:18" x14ac:dyDescent="0.25">
      <c r="G583"/>
      <c r="H583" t="s">
        <v>1381</v>
      </c>
      <c r="I583" t="s">
        <v>1325</v>
      </c>
      <c r="J583" t="s">
        <v>1382</v>
      </c>
      <c r="K583" t="s">
        <v>77</v>
      </c>
      <c r="L583">
        <v>9142353</v>
      </c>
      <c r="M583">
        <v>3906.85</v>
      </c>
      <c r="N583">
        <v>3906.85</v>
      </c>
      <c r="O583">
        <v>2930.14</v>
      </c>
      <c r="P583">
        <v>976.71</v>
      </c>
      <c r="Q583" s="66">
        <v>42186</v>
      </c>
      <c r="R583" s="66">
        <v>42369</v>
      </c>
    </row>
    <row r="584" spans="7:18" x14ac:dyDescent="0.25">
      <c r="G584"/>
      <c r="H584" t="s">
        <v>1383</v>
      </c>
      <c r="I584" t="s">
        <v>1384</v>
      </c>
      <c r="J584" t="s">
        <v>1382</v>
      </c>
      <c r="K584" t="s">
        <v>77</v>
      </c>
      <c r="L584">
        <v>7334715</v>
      </c>
      <c r="M584">
        <v>169564.93</v>
      </c>
      <c r="N584">
        <v>169564.93</v>
      </c>
      <c r="O584">
        <v>127173.7</v>
      </c>
      <c r="P584">
        <v>42391.23</v>
      </c>
      <c r="Q584" s="66">
        <v>42308</v>
      </c>
      <c r="R584" s="66">
        <v>42847</v>
      </c>
    </row>
    <row r="585" spans="7:18" x14ac:dyDescent="0.25">
      <c r="G585"/>
      <c r="H585" t="s">
        <v>1385</v>
      </c>
      <c r="I585" t="s">
        <v>1386</v>
      </c>
      <c r="J585" t="s">
        <v>1387</v>
      </c>
      <c r="K585" t="s">
        <v>77</v>
      </c>
      <c r="L585">
        <v>7071614</v>
      </c>
      <c r="M585">
        <v>810.73</v>
      </c>
      <c r="N585">
        <v>810.73</v>
      </c>
      <c r="O585">
        <v>608.04999999999995</v>
      </c>
      <c r="P585">
        <v>202.68</v>
      </c>
      <c r="Q585" s="66">
        <v>42948</v>
      </c>
      <c r="R585" s="66">
        <v>43487</v>
      </c>
    </row>
    <row r="586" spans="7:18" x14ac:dyDescent="0.25">
      <c r="G586"/>
      <c r="H586" t="s">
        <v>1388</v>
      </c>
      <c r="I586" t="s">
        <v>1389</v>
      </c>
      <c r="J586" t="s">
        <v>1390</v>
      </c>
      <c r="K586" t="s">
        <v>77</v>
      </c>
      <c r="L586">
        <v>8929887</v>
      </c>
      <c r="M586">
        <v>17763.78</v>
      </c>
      <c r="N586">
        <v>17763.78</v>
      </c>
      <c r="O586">
        <v>13322.84</v>
      </c>
      <c r="P586">
        <v>4440.9399999999996</v>
      </c>
      <c r="Q586" s="66">
        <v>42287</v>
      </c>
      <c r="R586" s="66">
        <v>42826</v>
      </c>
    </row>
    <row r="587" spans="7:18" x14ac:dyDescent="0.25">
      <c r="G587"/>
      <c r="H587" t="s">
        <v>1391</v>
      </c>
      <c r="I587" t="s">
        <v>1392</v>
      </c>
      <c r="J587" t="s">
        <v>1390</v>
      </c>
      <c r="K587" t="s">
        <v>77</v>
      </c>
      <c r="L587">
        <v>7077642</v>
      </c>
      <c r="M587">
        <v>5475.95</v>
      </c>
      <c r="N587">
        <v>5475.95</v>
      </c>
      <c r="O587">
        <v>4106.96</v>
      </c>
      <c r="P587">
        <v>1368.99</v>
      </c>
      <c r="Q587" s="66">
        <v>42308</v>
      </c>
      <c r="R587" s="66">
        <v>43039</v>
      </c>
    </row>
    <row r="588" spans="7:18" x14ac:dyDescent="0.25">
      <c r="G588"/>
      <c r="H588" t="s">
        <v>1393</v>
      </c>
      <c r="I588" t="s">
        <v>1394</v>
      </c>
      <c r="J588" t="s">
        <v>1390</v>
      </c>
      <c r="K588" t="s">
        <v>77</v>
      </c>
      <c r="L588">
        <v>7106783</v>
      </c>
      <c r="M588">
        <v>9649.73</v>
      </c>
      <c r="N588">
        <v>9649.73</v>
      </c>
      <c r="O588">
        <v>7237.29</v>
      </c>
      <c r="P588">
        <v>2412.44</v>
      </c>
      <c r="Q588" s="66">
        <v>42287</v>
      </c>
      <c r="R588" s="66">
        <v>42826</v>
      </c>
    </row>
    <row r="589" spans="7:18" x14ac:dyDescent="0.25">
      <c r="G589"/>
      <c r="H589" t="s">
        <v>1395</v>
      </c>
      <c r="I589" t="s">
        <v>1396</v>
      </c>
      <c r="J589" t="s">
        <v>1397</v>
      </c>
      <c r="K589" t="s">
        <v>77</v>
      </c>
      <c r="L589">
        <v>7090863</v>
      </c>
      <c r="M589">
        <v>7308</v>
      </c>
      <c r="N589">
        <v>7308</v>
      </c>
      <c r="O589">
        <v>5481</v>
      </c>
      <c r="P589">
        <v>1827</v>
      </c>
      <c r="Q589" s="66">
        <v>42308</v>
      </c>
      <c r="R589" s="66">
        <v>42847</v>
      </c>
    </row>
    <row r="590" spans="7:18" x14ac:dyDescent="0.25">
      <c r="G590"/>
      <c r="H590" t="s">
        <v>1398</v>
      </c>
      <c r="I590" t="s">
        <v>1399</v>
      </c>
      <c r="J590" t="s">
        <v>1397</v>
      </c>
      <c r="K590" t="s">
        <v>77</v>
      </c>
      <c r="L590">
        <v>7091112</v>
      </c>
      <c r="M590">
        <v>3581.36</v>
      </c>
      <c r="N590">
        <v>3581.36</v>
      </c>
      <c r="O590">
        <v>2686.02</v>
      </c>
      <c r="P590">
        <v>895.34</v>
      </c>
      <c r="Q590" s="66">
        <v>42308</v>
      </c>
      <c r="R590" s="66">
        <v>42847</v>
      </c>
    </row>
    <row r="591" spans="7:18" x14ac:dyDescent="0.25">
      <c r="G591"/>
      <c r="H591" t="s">
        <v>1400</v>
      </c>
      <c r="I591" t="s">
        <v>1401</v>
      </c>
      <c r="J591" t="s">
        <v>1402</v>
      </c>
      <c r="K591" t="s">
        <v>77</v>
      </c>
      <c r="L591">
        <v>9146745</v>
      </c>
      <c r="M591">
        <v>1930.68</v>
      </c>
      <c r="N591">
        <v>1930.68</v>
      </c>
      <c r="O591">
        <v>1448.01</v>
      </c>
      <c r="P591">
        <v>482.67</v>
      </c>
      <c r="Q591" s="66">
        <v>42308</v>
      </c>
      <c r="R591" s="66">
        <v>42847</v>
      </c>
    </row>
    <row r="592" spans="7:18" x14ac:dyDescent="0.25">
      <c r="G592"/>
      <c r="H592" t="s">
        <v>1403</v>
      </c>
      <c r="I592" t="s">
        <v>1404</v>
      </c>
      <c r="J592" t="s">
        <v>1390</v>
      </c>
      <c r="K592" t="s">
        <v>77</v>
      </c>
      <c r="L592">
        <v>7087226</v>
      </c>
      <c r="M592">
        <v>5969.34</v>
      </c>
      <c r="N592">
        <v>5969.34</v>
      </c>
      <c r="O592">
        <v>4477.01</v>
      </c>
      <c r="P592">
        <v>1492.33</v>
      </c>
      <c r="Q592" s="66">
        <v>42308</v>
      </c>
      <c r="R592" s="66">
        <v>42847</v>
      </c>
    </row>
    <row r="593" spans="7:18" x14ac:dyDescent="0.25">
      <c r="G593"/>
      <c r="H593" t="s">
        <v>1405</v>
      </c>
      <c r="I593" t="s">
        <v>1406</v>
      </c>
      <c r="J593" t="s">
        <v>1390</v>
      </c>
      <c r="K593" t="s">
        <v>77</v>
      </c>
      <c r="L593">
        <v>8930071</v>
      </c>
      <c r="M593">
        <v>4808.22</v>
      </c>
      <c r="N593">
        <v>4808.22</v>
      </c>
      <c r="O593">
        <v>3606.17</v>
      </c>
      <c r="P593">
        <v>1202.05</v>
      </c>
      <c r="Q593" s="66">
        <v>42308</v>
      </c>
      <c r="R593" s="66">
        <v>42847</v>
      </c>
    </row>
    <row r="594" spans="7:18" x14ac:dyDescent="0.25">
      <c r="G594"/>
      <c r="H594" t="s">
        <v>1407</v>
      </c>
      <c r="I594" t="s">
        <v>1408</v>
      </c>
      <c r="J594" t="s">
        <v>1390</v>
      </c>
      <c r="K594" t="s">
        <v>77</v>
      </c>
      <c r="L594">
        <v>7075001</v>
      </c>
      <c r="M594">
        <v>2875.68</v>
      </c>
      <c r="N594">
        <v>2875.68</v>
      </c>
      <c r="O594">
        <v>2156.7600000000002</v>
      </c>
      <c r="P594">
        <v>718.92</v>
      </c>
      <c r="Q594" s="66">
        <v>42308</v>
      </c>
      <c r="R594" s="66">
        <v>42847</v>
      </c>
    </row>
    <row r="595" spans="7:18" x14ac:dyDescent="0.25">
      <c r="G595"/>
      <c r="H595" t="s">
        <v>1409</v>
      </c>
      <c r="I595" t="s">
        <v>1410</v>
      </c>
      <c r="J595" t="s">
        <v>1411</v>
      </c>
      <c r="K595" t="s">
        <v>77</v>
      </c>
      <c r="L595">
        <v>7083074</v>
      </c>
      <c r="M595">
        <v>907.4</v>
      </c>
      <c r="N595">
        <v>907.4</v>
      </c>
      <c r="O595">
        <v>680.55</v>
      </c>
      <c r="P595">
        <v>226.85</v>
      </c>
      <c r="Q595" s="66">
        <v>42308</v>
      </c>
      <c r="R595" s="66">
        <v>42847</v>
      </c>
    </row>
    <row r="596" spans="7:18" x14ac:dyDescent="0.25">
      <c r="G596"/>
      <c r="H596" t="s">
        <v>1412</v>
      </c>
      <c r="I596" t="s">
        <v>1413</v>
      </c>
      <c r="J596" t="s">
        <v>1414</v>
      </c>
      <c r="K596" t="s">
        <v>77</v>
      </c>
      <c r="L596">
        <v>7083275</v>
      </c>
      <c r="M596">
        <v>6961.32</v>
      </c>
      <c r="N596">
        <v>6961.32</v>
      </c>
      <c r="O596">
        <v>5220.99</v>
      </c>
      <c r="P596">
        <v>1740.33</v>
      </c>
      <c r="Q596" s="66">
        <v>42308</v>
      </c>
      <c r="R596" s="66">
        <v>42847</v>
      </c>
    </row>
    <row r="597" spans="7:18" x14ac:dyDescent="0.25">
      <c r="G597"/>
      <c r="H597" t="s">
        <v>1415</v>
      </c>
      <c r="I597" t="s">
        <v>1416</v>
      </c>
      <c r="J597" t="s">
        <v>1390</v>
      </c>
      <c r="K597" t="s">
        <v>77</v>
      </c>
      <c r="L597">
        <v>9165495</v>
      </c>
      <c r="M597">
        <v>7285.32</v>
      </c>
      <c r="N597">
        <v>7285.32</v>
      </c>
      <c r="O597">
        <v>5463.99</v>
      </c>
      <c r="P597">
        <v>1821.33</v>
      </c>
      <c r="Q597" s="66">
        <v>42308</v>
      </c>
      <c r="R597" s="66">
        <v>42847</v>
      </c>
    </row>
    <row r="598" spans="7:18" x14ac:dyDescent="0.25">
      <c r="G598"/>
      <c r="H598" t="s">
        <v>1417</v>
      </c>
      <c r="I598" t="s">
        <v>1418</v>
      </c>
      <c r="J598" t="s">
        <v>1419</v>
      </c>
      <c r="K598" t="s">
        <v>77</v>
      </c>
      <c r="L598">
        <v>9264976</v>
      </c>
      <c r="M598">
        <v>10152.49</v>
      </c>
      <c r="N598">
        <v>10152.49</v>
      </c>
      <c r="O598">
        <v>7614.37</v>
      </c>
      <c r="P598">
        <v>2538.12</v>
      </c>
      <c r="Q598" s="66">
        <v>43346</v>
      </c>
      <c r="R598" s="66">
        <v>43885</v>
      </c>
    </row>
    <row r="599" spans="7:18" x14ac:dyDescent="0.25">
      <c r="G599"/>
      <c r="H599" t="s">
        <v>1420</v>
      </c>
      <c r="I599" t="s">
        <v>1421</v>
      </c>
      <c r="J599" t="s">
        <v>1421</v>
      </c>
      <c r="K599" t="s">
        <v>77</v>
      </c>
      <c r="L599">
        <v>8166587</v>
      </c>
      <c r="M599">
        <v>8093.7</v>
      </c>
      <c r="N599">
        <v>8093.7</v>
      </c>
      <c r="O599">
        <v>6070.28</v>
      </c>
      <c r="P599">
        <v>2023.42</v>
      </c>
      <c r="Q599" s="66">
        <v>43195</v>
      </c>
      <c r="R599" s="66">
        <v>43908</v>
      </c>
    </row>
    <row r="600" spans="7:18" x14ac:dyDescent="0.25">
      <c r="G600"/>
      <c r="H600" t="s">
        <v>1422</v>
      </c>
      <c r="I600" t="s">
        <v>1423</v>
      </c>
      <c r="J600" t="s">
        <v>1424</v>
      </c>
      <c r="K600" t="s">
        <v>77</v>
      </c>
      <c r="L600">
        <v>9326824</v>
      </c>
      <c r="M600">
        <v>381378.74</v>
      </c>
      <c r="N600">
        <v>381378.74</v>
      </c>
      <c r="O600">
        <v>286034.06</v>
      </c>
      <c r="P600">
        <v>95344.68</v>
      </c>
      <c r="Q600" s="66">
        <v>43281</v>
      </c>
      <c r="R600" s="66">
        <v>44000</v>
      </c>
    </row>
    <row r="601" spans="7:18" x14ac:dyDescent="0.25">
      <c r="G601"/>
      <c r="H601" t="s">
        <v>1425</v>
      </c>
      <c r="I601" t="s">
        <v>1426</v>
      </c>
      <c r="J601" t="s">
        <v>1427</v>
      </c>
      <c r="K601" t="s">
        <v>77</v>
      </c>
      <c r="L601">
        <v>7482261</v>
      </c>
      <c r="M601">
        <v>36590.300000000003</v>
      </c>
      <c r="N601">
        <v>36590.300000000003</v>
      </c>
      <c r="O601">
        <v>27442.73</v>
      </c>
      <c r="P601">
        <v>9147.57</v>
      </c>
      <c r="Q601" s="66">
        <v>43358</v>
      </c>
      <c r="R601" s="66">
        <v>43897</v>
      </c>
    </row>
    <row r="602" spans="7:18" x14ac:dyDescent="0.25">
      <c r="G602"/>
      <c r="H602" t="s">
        <v>1428</v>
      </c>
      <c r="I602" t="s">
        <v>1429</v>
      </c>
      <c r="J602" t="s">
        <v>1429</v>
      </c>
      <c r="K602" t="s">
        <v>77</v>
      </c>
      <c r="L602">
        <v>9331736</v>
      </c>
      <c r="M602">
        <v>18603.62</v>
      </c>
      <c r="N602">
        <v>18603.62</v>
      </c>
      <c r="O602">
        <v>13952.72</v>
      </c>
      <c r="P602">
        <v>4650.8999999999996</v>
      </c>
      <c r="Q602" s="66">
        <v>43322</v>
      </c>
      <c r="R602" s="66">
        <v>43861</v>
      </c>
    </row>
    <row r="603" spans="7:18" x14ac:dyDescent="0.25">
      <c r="G603"/>
      <c r="H603" t="s">
        <v>1430</v>
      </c>
      <c r="I603" t="s">
        <v>1423</v>
      </c>
      <c r="J603" t="s">
        <v>1424</v>
      </c>
      <c r="K603" t="s">
        <v>77</v>
      </c>
      <c r="L603">
        <v>9326824</v>
      </c>
      <c r="M603">
        <v>240308.38</v>
      </c>
      <c r="N603">
        <v>240308.38</v>
      </c>
      <c r="O603">
        <v>180231.28</v>
      </c>
      <c r="P603">
        <v>60077.1</v>
      </c>
      <c r="Q603" s="66">
        <v>42248</v>
      </c>
      <c r="R603" s="66">
        <v>43854</v>
      </c>
    </row>
    <row r="604" spans="7:18" x14ac:dyDescent="0.25">
      <c r="G604"/>
      <c r="H604" t="s">
        <v>1431</v>
      </c>
      <c r="I604" t="s">
        <v>1432</v>
      </c>
      <c r="J604" t="s">
        <v>1433</v>
      </c>
      <c r="K604" t="s">
        <v>77</v>
      </c>
      <c r="L604">
        <v>9341537</v>
      </c>
      <c r="M604">
        <v>10565.75</v>
      </c>
      <c r="N604">
        <v>10565.75</v>
      </c>
      <c r="O604">
        <v>7924.32</v>
      </c>
      <c r="P604">
        <v>2641.43</v>
      </c>
      <c r="Q604" s="66">
        <v>43313</v>
      </c>
      <c r="R604" s="66">
        <v>43852</v>
      </c>
    </row>
    <row r="605" spans="7:18" x14ac:dyDescent="0.25">
      <c r="G605"/>
      <c r="H605" t="s">
        <v>1434</v>
      </c>
      <c r="I605" t="s">
        <v>2648</v>
      </c>
      <c r="J605" t="s">
        <v>1435</v>
      </c>
      <c r="K605" t="s">
        <v>77</v>
      </c>
      <c r="L605">
        <v>7767856</v>
      </c>
      <c r="M605">
        <v>34950.65</v>
      </c>
      <c r="N605">
        <v>34950.65</v>
      </c>
      <c r="O605">
        <v>26212.99</v>
      </c>
      <c r="P605">
        <v>8737.66</v>
      </c>
      <c r="Q605" s="66">
        <v>43383</v>
      </c>
      <c r="R605" s="66">
        <v>43908</v>
      </c>
    </row>
    <row r="606" spans="7:18" x14ac:dyDescent="0.25">
      <c r="G606"/>
      <c r="H606" t="s">
        <v>1436</v>
      </c>
      <c r="I606" t="s">
        <v>1437</v>
      </c>
      <c r="J606" t="s">
        <v>1437</v>
      </c>
      <c r="K606" t="s">
        <v>77</v>
      </c>
      <c r="L606">
        <v>7085212</v>
      </c>
      <c r="M606">
        <v>14435.51</v>
      </c>
      <c r="N606">
        <v>14435.51</v>
      </c>
      <c r="O606">
        <v>10826.63</v>
      </c>
      <c r="P606">
        <v>3608.88</v>
      </c>
      <c r="Q606" s="66">
        <v>43313</v>
      </c>
      <c r="R606" s="66">
        <v>43852</v>
      </c>
    </row>
    <row r="607" spans="7:18" x14ac:dyDescent="0.25">
      <c r="G607"/>
      <c r="H607" t="s">
        <v>1438</v>
      </c>
      <c r="I607" t="s">
        <v>1439</v>
      </c>
      <c r="J607" t="s">
        <v>1439</v>
      </c>
      <c r="K607" t="s">
        <v>77</v>
      </c>
      <c r="L607">
        <v>9342541</v>
      </c>
      <c r="M607">
        <v>2894.79</v>
      </c>
      <c r="N607">
        <v>2894.79</v>
      </c>
      <c r="O607">
        <v>2171.09</v>
      </c>
      <c r="P607">
        <v>723.7</v>
      </c>
      <c r="Q607" s="66">
        <v>43360</v>
      </c>
      <c r="R607" s="66">
        <v>43899</v>
      </c>
    </row>
    <row r="608" spans="7:18" x14ac:dyDescent="0.25">
      <c r="G608"/>
      <c r="H608" t="s">
        <v>1440</v>
      </c>
      <c r="I608" t="s">
        <v>1441</v>
      </c>
      <c r="J608" t="s">
        <v>1441</v>
      </c>
      <c r="K608" t="s">
        <v>77</v>
      </c>
      <c r="L608">
        <v>7716513</v>
      </c>
      <c r="M608">
        <v>18288.490000000002</v>
      </c>
      <c r="N608">
        <v>18288.490000000002</v>
      </c>
      <c r="O608">
        <v>13716.37</v>
      </c>
      <c r="P608">
        <v>4572.12</v>
      </c>
      <c r="Q608" s="66">
        <v>42948</v>
      </c>
      <c r="R608" s="66">
        <v>43853</v>
      </c>
    </row>
    <row r="609" spans="7:18" x14ac:dyDescent="0.25">
      <c r="G609"/>
      <c r="H609" t="s">
        <v>1442</v>
      </c>
      <c r="I609" t="s">
        <v>1443</v>
      </c>
      <c r="J609" t="s">
        <v>1444</v>
      </c>
      <c r="K609" t="s">
        <v>77</v>
      </c>
      <c r="L609">
        <v>7078831</v>
      </c>
      <c r="M609">
        <v>5960.96</v>
      </c>
      <c r="N609">
        <v>5960.96</v>
      </c>
      <c r="O609">
        <v>4470.72</v>
      </c>
      <c r="P609">
        <v>1490.24</v>
      </c>
      <c r="Q609" s="66">
        <v>43313</v>
      </c>
      <c r="R609" s="66">
        <v>43852</v>
      </c>
    </row>
    <row r="610" spans="7:18" x14ac:dyDescent="0.25">
      <c r="G610"/>
      <c r="H610" t="s">
        <v>1445</v>
      </c>
      <c r="I610" t="s">
        <v>1446</v>
      </c>
      <c r="J610" t="s">
        <v>1446</v>
      </c>
      <c r="K610" t="s">
        <v>77</v>
      </c>
      <c r="L610">
        <v>9364513</v>
      </c>
      <c r="M610">
        <v>6860.22</v>
      </c>
      <c r="N610">
        <v>6860.22</v>
      </c>
      <c r="O610">
        <v>5145.17</v>
      </c>
      <c r="P610">
        <v>1715.05</v>
      </c>
      <c r="Q610" s="66">
        <v>43344</v>
      </c>
      <c r="R610" s="66">
        <v>43883</v>
      </c>
    </row>
    <row r="611" spans="7:18" x14ac:dyDescent="0.25">
      <c r="G611"/>
      <c r="H611" t="s">
        <v>1447</v>
      </c>
      <c r="I611" t="s">
        <v>1287</v>
      </c>
      <c r="J611" t="s">
        <v>1287</v>
      </c>
      <c r="K611" t="s">
        <v>77</v>
      </c>
      <c r="L611">
        <v>9038733</v>
      </c>
      <c r="M611">
        <v>4494.08</v>
      </c>
      <c r="N611">
        <v>4494.08</v>
      </c>
      <c r="O611">
        <v>3370.56</v>
      </c>
      <c r="P611">
        <v>1123.52</v>
      </c>
      <c r="Q611" s="66">
        <v>43313</v>
      </c>
      <c r="R611" s="66">
        <v>43852</v>
      </c>
    </row>
    <row r="612" spans="7:18" x14ac:dyDescent="0.25">
      <c r="G612"/>
      <c r="H612" t="s">
        <v>1448</v>
      </c>
      <c r="I612" t="s">
        <v>1449</v>
      </c>
      <c r="J612" t="s">
        <v>1449</v>
      </c>
      <c r="K612" t="s">
        <v>77</v>
      </c>
      <c r="L612">
        <v>8851062</v>
      </c>
      <c r="M612">
        <v>8784.99</v>
      </c>
      <c r="N612">
        <v>8784.99</v>
      </c>
      <c r="O612">
        <v>6588.74</v>
      </c>
      <c r="P612">
        <v>2196.25</v>
      </c>
      <c r="Q612" s="66">
        <v>43374</v>
      </c>
      <c r="R612" s="66">
        <v>43913</v>
      </c>
    </row>
    <row r="613" spans="7:18" x14ac:dyDescent="0.25">
      <c r="G613"/>
      <c r="H613" t="s">
        <v>1450</v>
      </c>
      <c r="I613" t="s">
        <v>1451</v>
      </c>
      <c r="J613" t="s">
        <v>1452</v>
      </c>
      <c r="K613" t="s">
        <v>77</v>
      </c>
      <c r="L613">
        <v>7668062</v>
      </c>
      <c r="M613">
        <v>22884.82</v>
      </c>
      <c r="N613">
        <v>22884.82</v>
      </c>
      <c r="O613">
        <v>17163.62</v>
      </c>
      <c r="P613">
        <v>5721.2</v>
      </c>
      <c r="Q613" s="66">
        <v>43697</v>
      </c>
      <c r="R613" s="66">
        <v>44416</v>
      </c>
    </row>
    <row r="614" spans="7:18" x14ac:dyDescent="0.25">
      <c r="G614"/>
      <c r="H614" t="s">
        <v>1453</v>
      </c>
      <c r="I614" t="s">
        <v>1454</v>
      </c>
      <c r="J614" t="s">
        <v>1455</v>
      </c>
      <c r="K614" t="s">
        <v>77</v>
      </c>
      <c r="L614">
        <v>8834326</v>
      </c>
      <c r="M614">
        <v>31748.65</v>
      </c>
      <c r="N614">
        <v>31748.65</v>
      </c>
      <c r="O614">
        <v>23811.49</v>
      </c>
      <c r="P614">
        <v>7937.16</v>
      </c>
      <c r="Q614" s="66">
        <v>43697</v>
      </c>
      <c r="R614" s="66">
        <v>44416</v>
      </c>
    </row>
    <row r="615" spans="7:18" x14ac:dyDescent="0.25">
      <c r="G615"/>
      <c r="H615" t="s">
        <v>1456</v>
      </c>
      <c r="I615" t="s">
        <v>1457</v>
      </c>
      <c r="J615" t="s">
        <v>1458</v>
      </c>
      <c r="K615" t="s">
        <v>77</v>
      </c>
      <c r="L615">
        <v>7146672</v>
      </c>
      <c r="M615">
        <v>64504.11</v>
      </c>
      <c r="N615">
        <v>64504.11</v>
      </c>
      <c r="O615">
        <v>48378.080000000002</v>
      </c>
      <c r="P615">
        <v>16126.03</v>
      </c>
      <c r="Q615" s="66">
        <v>43599</v>
      </c>
      <c r="R615" s="66">
        <v>44138</v>
      </c>
    </row>
    <row r="616" spans="7:18" x14ac:dyDescent="0.25">
      <c r="G616"/>
      <c r="H616" t="s">
        <v>2390</v>
      </c>
      <c r="I616" t="s">
        <v>767</v>
      </c>
      <c r="J616" t="s">
        <v>2391</v>
      </c>
      <c r="K616" t="s">
        <v>77</v>
      </c>
      <c r="L616">
        <v>7090437</v>
      </c>
      <c r="M616">
        <v>98869</v>
      </c>
      <c r="N616">
        <v>97869.01</v>
      </c>
      <c r="O616">
        <v>73401.759999999995</v>
      </c>
      <c r="P616">
        <v>24467.25</v>
      </c>
      <c r="Q616" s="66">
        <v>43831</v>
      </c>
      <c r="R616" s="66">
        <v>44561</v>
      </c>
    </row>
    <row r="617" spans="7:18" x14ac:dyDescent="0.25">
      <c r="G617"/>
      <c r="H617" t="s">
        <v>1459</v>
      </c>
      <c r="I617" t="s">
        <v>808</v>
      </c>
      <c r="J617" t="s">
        <v>1460</v>
      </c>
      <c r="K617" t="s">
        <v>803</v>
      </c>
      <c r="L617">
        <v>8171291</v>
      </c>
      <c r="M617">
        <v>4148101</v>
      </c>
      <c r="N617">
        <v>4148101</v>
      </c>
      <c r="O617">
        <v>3733290.9</v>
      </c>
      <c r="P617">
        <v>414810.1</v>
      </c>
      <c r="Q617" s="66">
        <v>41640</v>
      </c>
      <c r="R617" s="66">
        <v>44196</v>
      </c>
    </row>
    <row r="618" spans="7:18" x14ac:dyDescent="0.25">
      <c r="G618"/>
      <c r="H618" t="s">
        <v>1461</v>
      </c>
      <c r="I618" t="s">
        <v>899</v>
      </c>
      <c r="J618" t="s">
        <v>1462</v>
      </c>
      <c r="K618" t="s">
        <v>803</v>
      </c>
      <c r="L618">
        <v>8590586</v>
      </c>
      <c r="M618">
        <v>1474000</v>
      </c>
      <c r="N618">
        <v>424441.51</v>
      </c>
      <c r="O618">
        <v>381997.36</v>
      </c>
      <c r="P618">
        <v>42444.15</v>
      </c>
      <c r="Q618" s="66">
        <v>42005</v>
      </c>
      <c r="R618" s="66">
        <v>43100</v>
      </c>
    </row>
    <row r="619" spans="7:18" x14ac:dyDescent="0.25">
      <c r="G619"/>
      <c r="H619" t="s">
        <v>1463</v>
      </c>
      <c r="I619" t="s">
        <v>904</v>
      </c>
      <c r="J619" t="s">
        <v>1464</v>
      </c>
      <c r="K619" t="s">
        <v>803</v>
      </c>
      <c r="L619">
        <v>8578875</v>
      </c>
      <c r="M619">
        <v>1904289.97</v>
      </c>
      <c r="N619">
        <v>1904289.97</v>
      </c>
      <c r="O619">
        <v>1713860.97</v>
      </c>
      <c r="P619">
        <v>190429</v>
      </c>
      <c r="Q619" s="66">
        <v>42005</v>
      </c>
      <c r="R619" s="66">
        <v>43707</v>
      </c>
    </row>
    <row r="620" spans="7:18" x14ac:dyDescent="0.25">
      <c r="G620"/>
      <c r="H620" t="s">
        <v>1468</v>
      </c>
      <c r="I620" t="s">
        <v>1466</v>
      </c>
      <c r="J620" t="s">
        <v>1469</v>
      </c>
      <c r="K620" t="s">
        <v>803</v>
      </c>
      <c r="L620">
        <v>5650563</v>
      </c>
      <c r="M620">
        <v>1397904</v>
      </c>
      <c r="N620">
        <v>1397904</v>
      </c>
      <c r="O620">
        <v>1258113.6000000001</v>
      </c>
      <c r="P620">
        <v>139790.39999999999</v>
      </c>
      <c r="Q620" s="66">
        <v>43862</v>
      </c>
      <c r="R620" s="66">
        <v>44561</v>
      </c>
    </row>
    <row r="621" spans="7:18" x14ac:dyDescent="0.25">
      <c r="G621"/>
      <c r="H621" t="s">
        <v>1474</v>
      </c>
      <c r="I621" t="s">
        <v>808</v>
      </c>
      <c r="J621" t="s">
        <v>2392</v>
      </c>
      <c r="K621" t="s">
        <v>803</v>
      </c>
      <c r="L621">
        <v>8171291</v>
      </c>
      <c r="M621">
        <v>6145710.4299999997</v>
      </c>
      <c r="N621">
        <v>6145710.4299999997</v>
      </c>
      <c r="O621">
        <v>5531139.3899999997</v>
      </c>
      <c r="P621">
        <v>614571.04</v>
      </c>
      <c r="Q621" s="66">
        <v>41640</v>
      </c>
      <c r="R621" s="66">
        <v>45107</v>
      </c>
    </row>
    <row r="622" spans="7:18" x14ac:dyDescent="0.25">
      <c r="G622"/>
      <c r="H622" t="s">
        <v>1475</v>
      </c>
      <c r="I622" t="s">
        <v>808</v>
      </c>
      <c r="J622" t="s">
        <v>2649</v>
      </c>
      <c r="K622" t="s">
        <v>803</v>
      </c>
      <c r="L622">
        <v>8171291</v>
      </c>
      <c r="M622">
        <v>219900</v>
      </c>
      <c r="N622">
        <v>219900</v>
      </c>
      <c r="O622">
        <v>197910</v>
      </c>
      <c r="P622">
        <v>21990</v>
      </c>
      <c r="Q622" s="66">
        <v>43101</v>
      </c>
      <c r="R622" s="66">
        <v>44196</v>
      </c>
    </row>
    <row r="623" spans="7:18" x14ac:dyDescent="0.25">
      <c r="G623"/>
      <c r="H623" t="s">
        <v>1476</v>
      </c>
      <c r="I623" t="s">
        <v>808</v>
      </c>
      <c r="J623" t="s">
        <v>1477</v>
      </c>
      <c r="K623" t="s">
        <v>803</v>
      </c>
      <c r="L623">
        <v>8171291</v>
      </c>
      <c r="M623">
        <v>44280</v>
      </c>
      <c r="N623">
        <v>44280</v>
      </c>
      <c r="O623">
        <v>39852</v>
      </c>
      <c r="P623">
        <v>4428</v>
      </c>
      <c r="Q623" s="66">
        <v>42736</v>
      </c>
      <c r="R623" s="66">
        <v>43830</v>
      </c>
    </row>
    <row r="624" spans="7:18" x14ac:dyDescent="0.25">
      <c r="G624"/>
      <c r="H624" t="s">
        <v>1478</v>
      </c>
      <c r="I624" t="s">
        <v>808</v>
      </c>
      <c r="J624" t="s">
        <v>1479</v>
      </c>
      <c r="K624" t="s">
        <v>803</v>
      </c>
      <c r="L624">
        <v>8171291</v>
      </c>
      <c r="M624">
        <v>1001243</v>
      </c>
      <c r="N624">
        <v>540959</v>
      </c>
      <c r="O624">
        <v>486863.1</v>
      </c>
      <c r="P624">
        <v>54095.9</v>
      </c>
      <c r="Q624" s="66">
        <v>43101</v>
      </c>
      <c r="R624" s="66">
        <v>44196</v>
      </c>
    </row>
    <row r="625" spans="7:18" x14ac:dyDescent="0.25">
      <c r="G625"/>
      <c r="H625" t="s">
        <v>1480</v>
      </c>
      <c r="I625" t="s">
        <v>904</v>
      </c>
      <c r="J625" t="s">
        <v>1481</v>
      </c>
      <c r="K625" t="s">
        <v>803</v>
      </c>
      <c r="L625">
        <v>8578875</v>
      </c>
      <c r="M625">
        <v>81120</v>
      </c>
      <c r="N625">
        <v>81080.33</v>
      </c>
      <c r="O625">
        <v>72972.3</v>
      </c>
      <c r="P625">
        <v>8108.03</v>
      </c>
      <c r="Q625" s="66">
        <v>43101</v>
      </c>
      <c r="R625" s="66">
        <v>44196</v>
      </c>
    </row>
    <row r="626" spans="7:18" x14ac:dyDescent="0.25">
      <c r="G626"/>
      <c r="H626" t="s">
        <v>1482</v>
      </c>
      <c r="I626" t="s">
        <v>899</v>
      </c>
      <c r="J626" t="s">
        <v>1483</v>
      </c>
      <c r="K626" t="s">
        <v>803</v>
      </c>
      <c r="L626">
        <v>8590586</v>
      </c>
      <c r="M626">
        <v>156388.12</v>
      </c>
      <c r="N626">
        <v>156388.12</v>
      </c>
      <c r="O626">
        <v>140749.31</v>
      </c>
      <c r="P626">
        <v>15638.81</v>
      </c>
      <c r="Q626" s="66">
        <v>43101</v>
      </c>
      <c r="R626" s="66">
        <v>44196</v>
      </c>
    </row>
    <row r="627" spans="7:18" x14ac:dyDescent="0.25">
      <c r="G627"/>
      <c r="H627" t="s">
        <v>1484</v>
      </c>
      <c r="I627" t="s">
        <v>904</v>
      </c>
      <c r="J627" t="s">
        <v>1485</v>
      </c>
      <c r="K627" t="s">
        <v>803</v>
      </c>
      <c r="L627">
        <v>8578875</v>
      </c>
      <c r="M627">
        <v>69275.38</v>
      </c>
      <c r="N627">
        <v>69275.38</v>
      </c>
      <c r="O627">
        <v>62347.839999999997</v>
      </c>
      <c r="P627">
        <v>6927.54</v>
      </c>
      <c r="Q627" s="66">
        <v>43466</v>
      </c>
      <c r="R627" s="66">
        <v>44196</v>
      </c>
    </row>
    <row r="628" spans="7:18" x14ac:dyDescent="0.25">
      <c r="G628"/>
      <c r="H628" t="s">
        <v>1465</v>
      </c>
      <c r="I628" t="s">
        <v>1466</v>
      </c>
      <c r="J628" t="s">
        <v>1467</v>
      </c>
      <c r="K628" t="s">
        <v>803</v>
      </c>
      <c r="L628">
        <v>5650563</v>
      </c>
      <c r="M628">
        <v>2209400</v>
      </c>
      <c r="N628">
        <v>2209400</v>
      </c>
      <c r="O628">
        <v>1546580</v>
      </c>
      <c r="P628">
        <v>662820</v>
      </c>
      <c r="Q628" s="66">
        <v>42644</v>
      </c>
      <c r="R628" s="66">
        <v>44561</v>
      </c>
    </row>
    <row r="629" spans="7:18" x14ac:dyDescent="0.25">
      <c r="G629"/>
      <c r="H629" t="s">
        <v>1470</v>
      </c>
      <c r="I629" t="s">
        <v>1466</v>
      </c>
      <c r="J629" t="s">
        <v>1471</v>
      </c>
      <c r="K629" t="s">
        <v>803</v>
      </c>
      <c r="L629">
        <v>5650563</v>
      </c>
      <c r="M629">
        <v>4971349.33</v>
      </c>
      <c r="N629">
        <v>4971349.33</v>
      </c>
      <c r="O629">
        <v>3479944.53</v>
      </c>
      <c r="P629">
        <v>1491404.8</v>
      </c>
      <c r="Q629" s="66">
        <v>42644</v>
      </c>
      <c r="R629" s="66">
        <v>44561</v>
      </c>
    </row>
    <row r="630" spans="7:18" x14ac:dyDescent="0.25">
      <c r="G630"/>
      <c r="H630" t="s">
        <v>1472</v>
      </c>
      <c r="I630" t="s">
        <v>1466</v>
      </c>
      <c r="J630" t="s">
        <v>1473</v>
      </c>
      <c r="K630" t="s">
        <v>803</v>
      </c>
      <c r="L630">
        <v>5650563</v>
      </c>
      <c r="M630">
        <v>1801950</v>
      </c>
      <c r="N630">
        <v>1801950</v>
      </c>
      <c r="O630">
        <v>1261364.99</v>
      </c>
      <c r="P630">
        <v>540585.01</v>
      </c>
      <c r="Q630" s="66">
        <v>42736</v>
      </c>
      <c r="R630" s="66">
        <v>43465</v>
      </c>
    </row>
    <row r="631" spans="7:18" x14ac:dyDescent="0.25">
      <c r="G631"/>
      <c r="H631" t="s">
        <v>2393</v>
      </c>
      <c r="I631" t="s">
        <v>2538</v>
      </c>
      <c r="J631" t="s">
        <v>1486</v>
      </c>
      <c r="K631" t="s">
        <v>803</v>
      </c>
      <c r="L631">
        <v>7956586</v>
      </c>
      <c r="M631">
        <v>6910998.71</v>
      </c>
      <c r="N631">
        <v>6910998.71</v>
      </c>
      <c r="O631">
        <v>5528798.96</v>
      </c>
      <c r="P631">
        <v>1382199.75</v>
      </c>
      <c r="Q631" s="66">
        <v>41640</v>
      </c>
      <c r="R631" s="66">
        <v>42735</v>
      </c>
    </row>
    <row r="632" spans="7:18" x14ac:dyDescent="0.25">
      <c r="G632"/>
      <c r="H632" t="s">
        <v>1487</v>
      </c>
      <c r="I632" t="s">
        <v>808</v>
      </c>
      <c r="J632" t="s">
        <v>1488</v>
      </c>
      <c r="K632" t="s">
        <v>803</v>
      </c>
      <c r="L632">
        <v>8171291</v>
      </c>
      <c r="M632">
        <v>417387.27</v>
      </c>
      <c r="N632">
        <v>322091.59999999998</v>
      </c>
      <c r="O632">
        <v>257673.29</v>
      </c>
      <c r="P632">
        <v>64418.31</v>
      </c>
      <c r="Q632" s="66">
        <v>41640</v>
      </c>
      <c r="R632" s="66">
        <v>42735</v>
      </c>
    </row>
    <row r="633" spans="7:18" x14ac:dyDescent="0.25">
      <c r="G633"/>
      <c r="H633" t="s">
        <v>1489</v>
      </c>
      <c r="I633" t="s">
        <v>795</v>
      </c>
      <c r="J633" t="s">
        <v>1490</v>
      </c>
      <c r="K633" t="s">
        <v>803</v>
      </c>
      <c r="L633">
        <v>7369023</v>
      </c>
      <c r="M633">
        <v>1079143.3899999999</v>
      </c>
      <c r="N633">
        <v>1079143.3899999999</v>
      </c>
      <c r="O633">
        <v>863314.71</v>
      </c>
      <c r="P633">
        <v>215828.68</v>
      </c>
      <c r="Q633" s="66">
        <v>41640</v>
      </c>
      <c r="R633" s="66">
        <v>43008</v>
      </c>
    </row>
    <row r="634" spans="7:18" x14ac:dyDescent="0.25">
      <c r="G634"/>
      <c r="H634" t="s">
        <v>1491</v>
      </c>
      <c r="I634" t="s">
        <v>899</v>
      </c>
      <c r="J634" t="s">
        <v>2394</v>
      </c>
      <c r="K634" t="s">
        <v>803</v>
      </c>
      <c r="L634">
        <v>8590586</v>
      </c>
      <c r="M634">
        <v>348851.88</v>
      </c>
      <c r="N634">
        <v>347205.48</v>
      </c>
      <c r="O634">
        <v>277764.38</v>
      </c>
      <c r="P634">
        <v>69441.100000000006</v>
      </c>
      <c r="Q634" s="66">
        <v>41640</v>
      </c>
      <c r="R634" s="66">
        <v>42735</v>
      </c>
    </row>
    <row r="635" spans="7:18" x14ac:dyDescent="0.25">
      <c r="G635"/>
      <c r="H635" t="s">
        <v>1492</v>
      </c>
      <c r="I635" t="s">
        <v>904</v>
      </c>
      <c r="J635" t="s">
        <v>1493</v>
      </c>
      <c r="K635" t="s">
        <v>803</v>
      </c>
      <c r="L635">
        <v>8578875</v>
      </c>
      <c r="M635">
        <v>37627.379999999997</v>
      </c>
      <c r="N635">
        <v>29199.09</v>
      </c>
      <c r="O635">
        <v>23359.27</v>
      </c>
      <c r="P635">
        <v>5839.82</v>
      </c>
      <c r="Q635" s="66">
        <v>41640</v>
      </c>
      <c r="R635" s="66">
        <v>42735</v>
      </c>
    </row>
    <row r="636" spans="7:18" x14ac:dyDescent="0.25">
      <c r="G636"/>
      <c r="H636" t="s">
        <v>1494</v>
      </c>
      <c r="I636" t="s">
        <v>808</v>
      </c>
      <c r="J636" t="s">
        <v>1495</v>
      </c>
      <c r="K636" t="s">
        <v>803</v>
      </c>
      <c r="L636">
        <v>8171291</v>
      </c>
      <c r="M636">
        <v>1435584</v>
      </c>
      <c r="N636">
        <v>1435584</v>
      </c>
      <c r="O636">
        <v>1148467.2</v>
      </c>
      <c r="P636">
        <v>287116.79999999999</v>
      </c>
      <c r="Q636" s="66">
        <v>42736</v>
      </c>
      <c r="R636" s="66">
        <v>44561</v>
      </c>
    </row>
    <row r="637" spans="7:18" x14ac:dyDescent="0.25">
      <c r="G637"/>
      <c r="H637" t="s">
        <v>1496</v>
      </c>
      <c r="I637" t="s">
        <v>2538</v>
      </c>
      <c r="J637" t="s">
        <v>1497</v>
      </c>
      <c r="K637" t="s">
        <v>803</v>
      </c>
      <c r="L637">
        <v>7956586</v>
      </c>
      <c r="M637">
        <v>9212890.7599999998</v>
      </c>
      <c r="N637">
        <v>9212890.7599999998</v>
      </c>
      <c r="O637">
        <v>7370312.5999999996</v>
      </c>
      <c r="P637">
        <v>1842578.16</v>
      </c>
      <c r="Q637" s="66">
        <v>42736</v>
      </c>
      <c r="R637" s="66">
        <v>43830</v>
      </c>
    </row>
    <row r="638" spans="7:18" x14ac:dyDescent="0.25">
      <c r="G638"/>
      <c r="H638" t="s">
        <v>1498</v>
      </c>
      <c r="I638" t="s">
        <v>795</v>
      </c>
      <c r="J638" t="s">
        <v>1499</v>
      </c>
      <c r="K638" t="s">
        <v>803</v>
      </c>
      <c r="L638">
        <v>7369023</v>
      </c>
      <c r="M638">
        <v>284212.77</v>
      </c>
      <c r="N638">
        <v>284212.77</v>
      </c>
      <c r="O638">
        <v>227370.22</v>
      </c>
      <c r="P638">
        <v>56842.55</v>
      </c>
      <c r="Q638" s="66">
        <v>42736</v>
      </c>
      <c r="R638" s="66">
        <v>43100</v>
      </c>
    </row>
    <row r="639" spans="7:18" x14ac:dyDescent="0.25">
      <c r="G639"/>
      <c r="H639" t="s">
        <v>1500</v>
      </c>
      <c r="I639" t="s">
        <v>808</v>
      </c>
      <c r="J639" t="s">
        <v>1501</v>
      </c>
      <c r="K639" t="s">
        <v>803</v>
      </c>
      <c r="L639">
        <v>8171291</v>
      </c>
      <c r="M639">
        <v>691574.41</v>
      </c>
      <c r="N639">
        <v>618762.56999999995</v>
      </c>
      <c r="O639">
        <v>495010.05</v>
      </c>
      <c r="P639">
        <v>123752.52</v>
      </c>
      <c r="Q639" s="66">
        <v>43831</v>
      </c>
      <c r="R639" s="66">
        <v>45107</v>
      </c>
    </row>
    <row r="640" spans="7:18" x14ac:dyDescent="0.25">
      <c r="G640"/>
      <c r="H640" t="s">
        <v>2650</v>
      </c>
      <c r="I640" t="s">
        <v>2538</v>
      </c>
      <c r="J640" t="s">
        <v>2651</v>
      </c>
      <c r="K640" t="s">
        <v>803</v>
      </c>
      <c r="L640">
        <v>7956586</v>
      </c>
      <c r="M640">
        <v>7933829.71</v>
      </c>
      <c r="N640">
        <v>7416718.6600000001</v>
      </c>
      <c r="O640">
        <v>5933374.9299999997</v>
      </c>
      <c r="P640">
        <v>1483343.73</v>
      </c>
      <c r="Q640" s="66">
        <v>43831</v>
      </c>
      <c r="R640" s="66">
        <v>44561</v>
      </c>
    </row>
    <row r="641" spans="7:18" x14ac:dyDescent="0.25">
      <c r="G641"/>
      <c r="H641" t="s">
        <v>2395</v>
      </c>
      <c r="I641" t="s">
        <v>1511</v>
      </c>
      <c r="J641" t="s">
        <v>1512</v>
      </c>
      <c r="K641" t="s">
        <v>500</v>
      </c>
      <c r="L641">
        <v>7165093</v>
      </c>
      <c r="M641">
        <v>25000</v>
      </c>
      <c r="N641">
        <v>23723.3</v>
      </c>
      <c r="O641">
        <v>20164.8</v>
      </c>
      <c r="P641">
        <v>3558.5</v>
      </c>
      <c r="Q641" s="66">
        <v>41959</v>
      </c>
      <c r="R641" s="66">
        <v>42613</v>
      </c>
    </row>
    <row r="642" spans="7:18" x14ac:dyDescent="0.25">
      <c r="G642"/>
      <c r="H642" t="s">
        <v>2396</v>
      </c>
      <c r="I642" t="s">
        <v>1513</v>
      </c>
      <c r="J642" t="s">
        <v>1514</v>
      </c>
      <c r="K642" t="s">
        <v>500</v>
      </c>
      <c r="L642">
        <v>7169021</v>
      </c>
      <c r="M642">
        <v>25000</v>
      </c>
      <c r="N642">
        <v>24695.75</v>
      </c>
      <c r="O642">
        <v>20991.39</v>
      </c>
      <c r="P642">
        <v>3704.36</v>
      </c>
      <c r="Q642" s="66">
        <v>42217</v>
      </c>
      <c r="R642" s="66">
        <v>42581</v>
      </c>
    </row>
    <row r="643" spans="7:18" x14ac:dyDescent="0.25">
      <c r="G643"/>
      <c r="H643" t="s">
        <v>2397</v>
      </c>
      <c r="I643" t="s">
        <v>1515</v>
      </c>
      <c r="J643" t="s">
        <v>1516</v>
      </c>
      <c r="K643" t="s">
        <v>500</v>
      </c>
      <c r="L643">
        <v>7338206</v>
      </c>
      <c r="M643">
        <v>25000</v>
      </c>
      <c r="N643">
        <v>25000</v>
      </c>
      <c r="O643">
        <v>21250</v>
      </c>
      <c r="P643">
        <v>3750</v>
      </c>
      <c r="Q643" s="66">
        <v>41959</v>
      </c>
      <c r="R643" s="66">
        <v>42602</v>
      </c>
    </row>
    <row r="644" spans="7:18" x14ac:dyDescent="0.25">
      <c r="G644"/>
      <c r="H644" t="s">
        <v>2398</v>
      </c>
      <c r="I644" t="s">
        <v>1519</v>
      </c>
      <c r="J644" t="s">
        <v>1520</v>
      </c>
      <c r="K644" t="s">
        <v>500</v>
      </c>
      <c r="L644">
        <v>8590717</v>
      </c>
      <c r="M644">
        <v>25000</v>
      </c>
      <c r="N644">
        <v>24996.27</v>
      </c>
      <c r="O644">
        <v>21246.83</v>
      </c>
      <c r="P644">
        <v>3749.44</v>
      </c>
      <c r="Q644" s="66">
        <v>42027</v>
      </c>
      <c r="R644" s="66">
        <v>42582</v>
      </c>
    </row>
    <row r="645" spans="7:18" x14ac:dyDescent="0.25">
      <c r="G645"/>
      <c r="H645" t="s">
        <v>2399</v>
      </c>
      <c r="I645" t="s">
        <v>1521</v>
      </c>
      <c r="J645" t="s">
        <v>1522</v>
      </c>
      <c r="K645" t="s">
        <v>500</v>
      </c>
      <c r="L645">
        <v>7169303</v>
      </c>
      <c r="M645">
        <v>25000</v>
      </c>
      <c r="N645">
        <v>24999.99</v>
      </c>
      <c r="O645">
        <v>21249.99</v>
      </c>
      <c r="P645">
        <v>3750</v>
      </c>
      <c r="Q645" s="66">
        <v>41671</v>
      </c>
      <c r="R645" s="66">
        <v>42571</v>
      </c>
    </row>
    <row r="646" spans="7:18" x14ac:dyDescent="0.25">
      <c r="G646"/>
      <c r="H646" t="s">
        <v>1502</v>
      </c>
      <c r="I646" t="s">
        <v>1503</v>
      </c>
      <c r="J646" t="s">
        <v>1504</v>
      </c>
      <c r="K646" t="s">
        <v>500</v>
      </c>
      <c r="L646">
        <v>7525703</v>
      </c>
      <c r="M646">
        <v>25000</v>
      </c>
      <c r="N646">
        <v>24977.41</v>
      </c>
      <c r="O646">
        <v>21230.799999999999</v>
      </c>
      <c r="P646">
        <v>3746.61</v>
      </c>
      <c r="Q646" s="66">
        <v>42186</v>
      </c>
      <c r="R646" s="66">
        <v>42643</v>
      </c>
    </row>
    <row r="647" spans="7:18" x14ac:dyDescent="0.25">
      <c r="G647"/>
      <c r="H647" t="s">
        <v>2400</v>
      </c>
      <c r="I647" t="s">
        <v>1523</v>
      </c>
      <c r="J647" t="s">
        <v>1524</v>
      </c>
      <c r="K647" t="s">
        <v>500</v>
      </c>
      <c r="L647">
        <v>7168942</v>
      </c>
      <c r="M647">
        <v>25000</v>
      </c>
      <c r="N647">
        <v>24983.06</v>
      </c>
      <c r="O647">
        <v>21235.599999999999</v>
      </c>
      <c r="P647">
        <v>3747.46</v>
      </c>
      <c r="Q647" s="66">
        <v>41959</v>
      </c>
      <c r="R647" s="66">
        <v>42571</v>
      </c>
    </row>
    <row r="648" spans="7:18" x14ac:dyDescent="0.25">
      <c r="G648"/>
      <c r="H648" t="s">
        <v>2401</v>
      </c>
      <c r="I648" t="s">
        <v>1525</v>
      </c>
      <c r="J648" t="s">
        <v>1526</v>
      </c>
      <c r="K648" t="s">
        <v>500</v>
      </c>
      <c r="L648">
        <v>7356854</v>
      </c>
      <c r="M648">
        <v>25000</v>
      </c>
      <c r="N648">
        <v>25000</v>
      </c>
      <c r="O648">
        <v>21250</v>
      </c>
      <c r="P648">
        <v>3750</v>
      </c>
      <c r="Q648" s="66">
        <v>41959</v>
      </c>
      <c r="R648" s="66">
        <v>42581</v>
      </c>
    </row>
    <row r="649" spans="7:18" x14ac:dyDescent="0.25">
      <c r="G649"/>
      <c r="H649" t="s">
        <v>1505</v>
      </c>
      <c r="I649" t="s">
        <v>1506</v>
      </c>
      <c r="J649" t="s">
        <v>1507</v>
      </c>
      <c r="K649" t="s">
        <v>500</v>
      </c>
      <c r="L649">
        <v>8836905</v>
      </c>
      <c r="M649">
        <v>25000</v>
      </c>
      <c r="N649">
        <v>24999.75</v>
      </c>
      <c r="O649">
        <v>21249.79</v>
      </c>
      <c r="P649">
        <v>3749.96</v>
      </c>
      <c r="Q649" s="66">
        <v>41959</v>
      </c>
      <c r="R649" s="66">
        <v>42735</v>
      </c>
    </row>
    <row r="650" spans="7:18" x14ac:dyDescent="0.25">
      <c r="G650"/>
      <c r="H650" t="s">
        <v>1508</v>
      </c>
      <c r="I650" t="s">
        <v>1509</v>
      </c>
      <c r="J650" t="s">
        <v>1510</v>
      </c>
      <c r="K650" t="s">
        <v>500</v>
      </c>
      <c r="L650">
        <v>7354526</v>
      </c>
      <c r="M650">
        <v>25000</v>
      </c>
      <c r="N650">
        <v>25000</v>
      </c>
      <c r="O650">
        <v>21250</v>
      </c>
      <c r="P650">
        <v>3750</v>
      </c>
      <c r="Q650" s="66">
        <v>42401</v>
      </c>
      <c r="R650" s="66">
        <v>42674</v>
      </c>
    </row>
    <row r="651" spans="7:18" x14ac:dyDescent="0.25">
      <c r="G651"/>
      <c r="H651" t="s">
        <v>1517</v>
      </c>
      <c r="I651" t="s">
        <v>990</v>
      </c>
      <c r="J651" t="s">
        <v>1518</v>
      </c>
      <c r="K651" t="s">
        <v>500</v>
      </c>
      <c r="L651">
        <v>7379153</v>
      </c>
      <c r="M651">
        <v>25000</v>
      </c>
      <c r="N651">
        <v>21562.91</v>
      </c>
      <c r="O651">
        <v>18328.47</v>
      </c>
      <c r="P651">
        <v>3234.44</v>
      </c>
      <c r="Q651" s="66">
        <v>41974</v>
      </c>
      <c r="R651" s="66">
        <v>42571</v>
      </c>
    </row>
    <row r="652" spans="7:18" x14ac:dyDescent="0.25">
      <c r="G652"/>
      <c r="H652" t="s">
        <v>1527</v>
      </c>
      <c r="I652" t="s">
        <v>951</v>
      </c>
      <c r="J652" t="s">
        <v>1528</v>
      </c>
      <c r="K652" t="s">
        <v>500</v>
      </c>
      <c r="L652">
        <v>7080934</v>
      </c>
      <c r="M652">
        <v>25000</v>
      </c>
      <c r="N652">
        <v>24998.25</v>
      </c>
      <c r="O652">
        <v>21248.51</v>
      </c>
      <c r="P652">
        <v>3749.74</v>
      </c>
      <c r="Q652" s="66">
        <v>42156</v>
      </c>
      <c r="R652" s="66">
        <v>42581</v>
      </c>
    </row>
    <row r="653" spans="7:18" x14ac:dyDescent="0.25">
      <c r="G653"/>
      <c r="H653" t="s">
        <v>1529</v>
      </c>
      <c r="I653" t="s">
        <v>1530</v>
      </c>
      <c r="J653" t="s">
        <v>1531</v>
      </c>
      <c r="K653" t="s">
        <v>519</v>
      </c>
      <c r="L653">
        <v>7180912</v>
      </c>
      <c r="M653">
        <v>9971</v>
      </c>
      <c r="N653">
        <v>9971</v>
      </c>
      <c r="O653">
        <v>8475.35</v>
      </c>
      <c r="P653">
        <v>1495.65</v>
      </c>
      <c r="Q653" s="66">
        <v>42583</v>
      </c>
      <c r="R653" s="66">
        <v>43100</v>
      </c>
    </row>
    <row r="654" spans="7:18" x14ac:dyDescent="0.25">
      <c r="G654"/>
      <c r="H654" t="s">
        <v>1532</v>
      </c>
      <c r="I654" t="s">
        <v>1533</v>
      </c>
      <c r="J654" t="s">
        <v>1534</v>
      </c>
      <c r="K654" t="s">
        <v>519</v>
      </c>
      <c r="L654">
        <v>7158874</v>
      </c>
      <c r="M654">
        <v>14160</v>
      </c>
      <c r="N654">
        <v>14160</v>
      </c>
      <c r="O654">
        <v>12036</v>
      </c>
      <c r="P654">
        <v>2124</v>
      </c>
      <c r="Q654" s="66">
        <v>42950</v>
      </c>
      <c r="R654" s="66">
        <v>43100</v>
      </c>
    </row>
    <row r="655" spans="7:18" x14ac:dyDescent="0.25">
      <c r="G655"/>
      <c r="H655" t="s">
        <v>1535</v>
      </c>
      <c r="I655" t="s">
        <v>1536</v>
      </c>
      <c r="J655" t="s">
        <v>1537</v>
      </c>
      <c r="K655" t="s">
        <v>519</v>
      </c>
      <c r="L655">
        <v>7177337</v>
      </c>
      <c r="M655">
        <v>14526.3</v>
      </c>
      <c r="N655">
        <v>14526.3</v>
      </c>
      <c r="O655">
        <v>12347.36</v>
      </c>
      <c r="P655">
        <v>2178.94</v>
      </c>
      <c r="Q655" s="66">
        <v>42926</v>
      </c>
      <c r="R655" s="66">
        <v>43100</v>
      </c>
    </row>
    <row r="656" spans="7:18" x14ac:dyDescent="0.25">
      <c r="G656"/>
      <c r="H656" t="s">
        <v>1538</v>
      </c>
      <c r="I656" t="s">
        <v>1539</v>
      </c>
      <c r="J656" t="s">
        <v>1540</v>
      </c>
      <c r="K656" t="s">
        <v>519</v>
      </c>
      <c r="L656">
        <v>9030173</v>
      </c>
      <c r="M656">
        <v>20000</v>
      </c>
      <c r="N656">
        <v>20000</v>
      </c>
      <c r="O656">
        <v>17000</v>
      </c>
      <c r="P656">
        <v>3000</v>
      </c>
      <c r="Q656" s="66">
        <v>42986</v>
      </c>
      <c r="R656" s="66">
        <v>43980</v>
      </c>
    </row>
    <row r="657" spans="7:18" x14ac:dyDescent="0.25">
      <c r="G657"/>
      <c r="H657" t="s">
        <v>1541</v>
      </c>
      <c r="I657" t="s">
        <v>1542</v>
      </c>
      <c r="J657" t="s">
        <v>1543</v>
      </c>
      <c r="K657" t="s">
        <v>519</v>
      </c>
      <c r="L657">
        <v>7158897</v>
      </c>
      <c r="M657">
        <v>2911</v>
      </c>
      <c r="N657">
        <v>2911</v>
      </c>
      <c r="O657">
        <v>2474.35</v>
      </c>
      <c r="P657">
        <v>436.65</v>
      </c>
      <c r="Q657" s="66">
        <v>43009</v>
      </c>
      <c r="R657" s="66">
        <v>43054</v>
      </c>
    </row>
    <row r="658" spans="7:18" x14ac:dyDescent="0.25">
      <c r="G658"/>
      <c r="H658" t="s">
        <v>1544</v>
      </c>
      <c r="I658" t="s">
        <v>1503</v>
      </c>
      <c r="J658" t="s">
        <v>1545</v>
      </c>
      <c r="K658" t="s">
        <v>500</v>
      </c>
      <c r="L658">
        <v>7525703</v>
      </c>
      <c r="M658">
        <v>257142</v>
      </c>
      <c r="N658">
        <v>223306.49</v>
      </c>
      <c r="O658">
        <v>189810.52</v>
      </c>
      <c r="P658">
        <v>33495.97</v>
      </c>
      <c r="Q658" s="66">
        <v>42370</v>
      </c>
      <c r="R658" s="66">
        <v>43496</v>
      </c>
    </row>
    <row r="659" spans="7:18" x14ac:dyDescent="0.25">
      <c r="G659"/>
      <c r="H659" t="s">
        <v>1546</v>
      </c>
      <c r="I659" t="s">
        <v>1506</v>
      </c>
      <c r="J659" t="s">
        <v>1547</v>
      </c>
      <c r="K659" t="s">
        <v>500</v>
      </c>
      <c r="L659">
        <v>8836905</v>
      </c>
      <c r="M659">
        <v>257133.03</v>
      </c>
      <c r="N659">
        <v>257133.03</v>
      </c>
      <c r="O659">
        <v>218563.06</v>
      </c>
      <c r="P659">
        <v>38569.97</v>
      </c>
      <c r="Q659" s="66">
        <v>42523</v>
      </c>
      <c r="R659" s="66">
        <v>43496</v>
      </c>
    </row>
    <row r="660" spans="7:18" x14ac:dyDescent="0.25">
      <c r="G660"/>
      <c r="H660" t="s">
        <v>1548</v>
      </c>
      <c r="I660" t="s">
        <v>1511</v>
      </c>
      <c r="J660" t="s">
        <v>1549</v>
      </c>
      <c r="K660" t="s">
        <v>500</v>
      </c>
      <c r="L660">
        <v>7165093</v>
      </c>
      <c r="M660">
        <v>211395</v>
      </c>
      <c r="N660">
        <v>209730.44</v>
      </c>
      <c r="O660">
        <v>178270.88</v>
      </c>
      <c r="P660">
        <v>31459.56</v>
      </c>
      <c r="Q660" s="66">
        <v>42370</v>
      </c>
      <c r="R660" s="66">
        <v>43496</v>
      </c>
    </row>
    <row r="661" spans="7:18" x14ac:dyDescent="0.25">
      <c r="G661"/>
      <c r="H661" t="s">
        <v>1550</v>
      </c>
      <c r="I661" t="s">
        <v>1509</v>
      </c>
      <c r="J661" t="s">
        <v>1551</v>
      </c>
      <c r="K661" t="s">
        <v>500</v>
      </c>
      <c r="L661">
        <v>7354526</v>
      </c>
      <c r="M661">
        <v>257142</v>
      </c>
      <c r="N661">
        <v>193204.55</v>
      </c>
      <c r="O661">
        <v>164223.87</v>
      </c>
      <c r="P661">
        <v>28980.68</v>
      </c>
      <c r="Q661" s="66">
        <v>42370</v>
      </c>
      <c r="R661" s="66">
        <v>43496</v>
      </c>
    </row>
    <row r="662" spans="7:18" x14ac:dyDescent="0.25">
      <c r="G662"/>
      <c r="H662" t="s">
        <v>1552</v>
      </c>
      <c r="I662" t="s">
        <v>1513</v>
      </c>
      <c r="J662" t="s">
        <v>1553</v>
      </c>
      <c r="K662" t="s">
        <v>500</v>
      </c>
      <c r="L662">
        <v>7169021</v>
      </c>
      <c r="M662">
        <v>159615</v>
      </c>
      <c r="N662">
        <v>159615</v>
      </c>
      <c r="O662">
        <v>135672.75</v>
      </c>
      <c r="P662">
        <v>23942.25</v>
      </c>
      <c r="Q662" s="66">
        <v>42727</v>
      </c>
      <c r="R662" s="66">
        <v>43496</v>
      </c>
    </row>
    <row r="663" spans="7:18" x14ac:dyDescent="0.25">
      <c r="G663"/>
      <c r="H663" t="s">
        <v>1554</v>
      </c>
      <c r="I663" t="s">
        <v>1515</v>
      </c>
      <c r="J663" t="s">
        <v>1555</v>
      </c>
      <c r="K663" t="s">
        <v>500</v>
      </c>
      <c r="L663">
        <v>7338206</v>
      </c>
      <c r="M663">
        <v>257142</v>
      </c>
      <c r="N663">
        <v>240517.22</v>
      </c>
      <c r="O663">
        <v>204439.64</v>
      </c>
      <c r="P663">
        <v>36077.58</v>
      </c>
      <c r="Q663" s="66">
        <v>42370</v>
      </c>
      <c r="R663" s="66">
        <v>43496</v>
      </c>
    </row>
    <row r="664" spans="7:18" x14ac:dyDescent="0.25">
      <c r="G664"/>
      <c r="H664" t="s">
        <v>1556</v>
      </c>
      <c r="I664" t="s">
        <v>1557</v>
      </c>
      <c r="J664" t="s">
        <v>1558</v>
      </c>
      <c r="K664" t="s">
        <v>500</v>
      </c>
      <c r="L664">
        <v>8898724</v>
      </c>
      <c r="M664">
        <v>180993</v>
      </c>
      <c r="N664">
        <v>177286.55</v>
      </c>
      <c r="O664">
        <v>150948.57999999999</v>
      </c>
      <c r="P664">
        <v>26337.97</v>
      </c>
      <c r="Q664" s="66">
        <v>42370</v>
      </c>
      <c r="R664" s="66">
        <v>43496</v>
      </c>
    </row>
    <row r="665" spans="7:18" x14ac:dyDescent="0.25">
      <c r="G665"/>
      <c r="H665" t="s">
        <v>1559</v>
      </c>
      <c r="I665" t="s">
        <v>1519</v>
      </c>
      <c r="J665" t="s">
        <v>1560</v>
      </c>
      <c r="K665" t="s">
        <v>500</v>
      </c>
      <c r="L665">
        <v>8590717</v>
      </c>
      <c r="M665">
        <v>196173</v>
      </c>
      <c r="N665">
        <v>196173</v>
      </c>
      <c r="O665">
        <v>166747.04999999999</v>
      </c>
      <c r="P665">
        <v>29425.95</v>
      </c>
      <c r="Q665" s="66">
        <v>42370</v>
      </c>
      <c r="R665" s="66">
        <v>43496</v>
      </c>
    </row>
    <row r="666" spans="7:18" x14ac:dyDescent="0.25">
      <c r="G666"/>
      <c r="H666" t="s">
        <v>1561</v>
      </c>
      <c r="I666" t="s">
        <v>1521</v>
      </c>
      <c r="J666" t="s">
        <v>1562</v>
      </c>
      <c r="K666" t="s">
        <v>500</v>
      </c>
      <c r="L666">
        <v>7169303</v>
      </c>
      <c r="M666">
        <v>257142</v>
      </c>
      <c r="N666">
        <v>257142</v>
      </c>
      <c r="O666">
        <v>218570.7</v>
      </c>
      <c r="P666">
        <v>38571.300000000003</v>
      </c>
      <c r="Q666" s="66">
        <v>42370</v>
      </c>
      <c r="R666" s="66">
        <v>43496</v>
      </c>
    </row>
    <row r="667" spans="7:18" x14ac:dyDescent="0.25">
      <c r="G667"/>
      <c r="H667" t="s">
        <v>1563</v>
      </c>
      <c r="I667" t="s">
        <v>1523</v>
      </c>
      <c r="J667" t="s">
        <v>1564</v>
      </c>
      <c r="K667" t="s">
        <v>500</v>
      </c>
      <c r="L667">
        <v>7168942</v>
      </c>
      <c r="M667">
        <v>214671</v>
      </c>
      <c r="N667">
        <v>214671</v>
      </c>
      <c r="O667">
        <v>182470.35</v>
      </c>
      <c r="P667">
        <v>32200.65</v>
      </c>
      <c r="Q667" s="66">
        <v>42370</v>
      </c>
      <c r="R667" s="66">
        <v>43496</v>
      </c>
    </row>
    <row r="668" spans="7:18" x14ac:dyDescent="0.25">
      <c r="G668"/>
      <c r="H668" t="s">
        <v>1565</v>
      </c>
      <c r="I668" t="s">
        <v>951</v>
      </c>
      <c r="J668" t="s">
        <v>1566</v>
      </c>
      <c r="K668" t="s">
        <v>500</v>
      </c>
      <c r="L668">
        <v>7080934</v>
      </c>
      <c r="M668">
        <v>257142</v>
      </c>
      <c r="N668">
        <v>255376.41</v>
      </c>
      <c r="O668">
        <v>217069.94</v>
      </c>
      <c r="P668">
        <v>38306.47</v>
      </c>
      <c r="Q668" s="66">
        <v>42370</v>
      </c>
      <c r="R668" s="66">
        <v>43496</v>
      </c>
    </row>
    <row r="669" spans="7:18" x14ac:dyDescent="0.25">
      <c r="G669"/>
      <c r="H669" t="s">
        <v>1567</v>
      </c>
      <c r="I669" t="s">
        <v>1525</v>
      </c>
      <c r="J669" t="s">
        <v>1568</v>
      </c>
      <c r="K669" t="s">
        <v>500</v>
      </c>
      <c r="L669">
        <v>7356854</v>
      </c>
      <c r="M669">
        <v>252297</v>
      </c>
      <c r="N669">
        <v>234340.64</v>
      </c>
      <c r="O669">
        <v>199189.55</v>
      </c>
      <c r="P669">
        <v>35151.089999999997</v>
      </c>
      <c r="Q669" s="66">
        <v>42370</v>
      </c>
      <c r="R669" s="66">
        <v>43496</v>
      </c>
    </row>
    <row r="670" spans="7:18" x14ac:dyDescent="0.25">
      <c r="G670"/>
      <c r="H670" t="s">
        <v>1569</v>
      </c>
      <c r="I670" t="s">
        <v>1506</v>
      </c>
      <c r="J670" t="s">
        <v>1570</v>
      </c>
      <c r="K670" t="s">
        <v>500</v>
      </c>
      <c r="L670">
        <v>8836905</v>
      </c>
      <c r="M670">
        <v>342858</v>
      </c>
      <c r="N670">
        <v>342858</v>
      </c>
      <c r="O670">
        <v>291429.3</v>
      </c>
      <c r="P670">
        <v>51428.7</v>
      </c>
      <c r="Q670" s="66">
        <v>43466</v>
      </c>
      <c r="R670" s="66">
        <v>44561</v>
      </c>
    </row>
    <row r="671" spans="7:18" x14ac:dyDescent="0.25">
      <c r="G671"/>
      <c r="H671" t="s">
        <v>1571</v>
      </c>
      <c r="I671" t="s">
        <v>1519</v>
      </c>
      <c r="J671" t="s">
        <v>1572</v>
      </c>
      <c r="K671" t="s">
        <v>500</v>
      </c>
      <c r="L671">
        <v>8590717</v>
      </c>
      <c r="M671">
        <v>261561</v>
      </c>
      <c r="N671">
        <v>261561</v>
      </c>
      <c r="O671">
        <v>222326.85</v>
      </c>
      <c r="P671">
        <v>39234.15</v>
      </c>
      <c r="Q671" s="66">
        <v>43466</v>
      </c>
      <c r="R671" s="66">
        <v>45291</v>
      </c>
    </row>
    <row r="672" spans="7:18" x14ac:dyDescent="0.25">
      <c r="G672"/>
      <c r="H672" t="s">
        <v>1573</v>
      </c>
      <c r="I672" t="s">
        <v>1515</v>
      </c>
      <c r="J672" t="s">
        <v>1574</v>
      </c>
      <c r="K672" t="s">
        <v>500</v>
      </c>
      <c r="L672">
        <v>7338206</v>
      </c>
      <c r="M672">
        <v>342857.99</v>
      </c>
      <c r="N672">
        <v>342857.99</v>
      </c>
      <c r="O672">
        <v>291429.3</v>
      </c>
      <c r="P672">
        <v>51428.69</v>
      </c>
      <c r="Q672" s="66">
        <v>43466</v>
      </c>
      <c r="R672" s="66">
        <v>45290</v>
      </c>
    </row>
    <row r="673" spans="7:18" x14ac:dyDescent="0.25">
      <c r="G673"/>
      <c r="H673" t="s">
        <v>1575</v>
      </c>
      <c r="I673" t="s">
        <v>1511</v>
      </c>
      <c r="J673" t="s">
        <v>1576</v>
      </c>
      <c r="K673" t="s">
        <v>500</v>
      </c>
      <c r="L673">
        <v>7165093</v>
      </c>
      <c r="M673">
        <v>281860</v>
      </c>
      <c r="N673">
        <v>281860</v>
      </c>
      <c r="O673">
        <v>239581</v>
      </c>
      <c r="P673">
        <v>42279</v>
      </c>
      <c r="Q673" s="66">
        <v>43466</v>
      </c>
      <c r="R673" s="66">
        <v>45291</v>
      </c>
    </row>
    <row r="674" spans="7:18" x14ac:dyDescent="0.25">
      <c r="G674"/>
      <c r="H674" t="s">
        <v>1577</v>
      </c>
      <c r="I674" t="s">
        <v>1521</v>
      </c>
      <c r="J674" t="s">
        <v>1578</v>
      </c>
      <c r="K674" t="s">
        <v>500</v>
      </c>
      <c r="L674">
        <v>7169303</v>
      </c>
      <c r="M674">
        <v>342858</v>
      </c>
      <c r="N674">
        <v>342858</v>
      </c>
      <c r="O674">
        <v>291429.3</v>
      </c>
      <c r="P674">
        <v>51428.7</v>
      </c>
      <c r="Q674" s="66">
        <v>43466</v>
      </c>
      <c r="R674" s="66">
        <v>45291</v>
      </c>
    </row>
    <row r="675" spans="7:18" x14ac:dyDescent="0.25">
      <c r="G675"/>
      <c r="H675" t="s">
        <v>1579</v>
      </c>
      <c r="I675" t="s">
        <v>1557</v>
      </c>
      <c r="J675" t="s">
        <v>1580</v>
      </c>
      <c r="K675" t="s">
        <v>500</v>
      </c>
      <c r="L675">
        <v>8898724</v>
      </c>
      <c r="M675">
        <v>241324</v>
      </c>
      <c r="N675">
        <v>241324</v>
      </c>
      <c r="O675">
        <v>205125.4</v>
      </c>
      <c r="P675">
        <v>36198.6</v>
      </c>
      <c r="Q675" s="66">
        <v>43466</v>
      </c>
      <c r="R675" s="66">
        <v>45290</v>
      </c>
    </row>
    <row r="676" spans="7:18" x14ac:dyDescent="0.25">
      <c r="G676"/>
      <c r="H676" t="s">
        <v>1581</v>
      </c>
      <c r="I676" t="s">
        <v>1513</v>
      </c>
      <c r="J676" t="s">
        <v>1582</v>
      </c>
      <c r="K676" t="s">
        <v>500</v>
      </c>
      <c r="L676">
        <v>7169021</v>
      </c>
      <c r="M676">
        <v>212821</v>
      </c>
      <c r="N676">
        <v>212821</v>
      </c>
      <c r="O676">
        <v>180897.85</v>
      </c>
      <c r="P676">
        <v>31923.15</v>
      </c>
      <c r="Q676" s="66">
        <v>43466</v>
      </c>
      <c r="R676" s="66">
        <v>45291</v>
      </c>
    </row>
    <row r="677" spans="7:18" x14ac:dyDescent="0.25">
      <c r="G677"/>
      <c r="H677" t="s">
        <v>1583</v>
      </c>
      <c r="I677" t="s">
        <v>951</v>
      </c>
      <c r="J677" t="s">
        <v>1584</v>
      </c>
      <c r="K677" t="s">
        <v>500</v>
      </c>
      <c r="L677">
        <v>7080934</v>
      </c>
      <c r="M677">
        <v>342858</v>
      </c>
      <c r="N677">
        <v>342858</v>
      </c>
      <c r="O677">
        <v>291429.3</v>
      </c>
      <c r="P677">
        <v>51428.7</v>
      </c>
      <c r="Q677" s="66">
        <v>43466</v>
      </c>
      <c r="R677" s="66">
        <v>45291</v>
      </c>
    </row>
    <row r="678" spans="7:18" x14ac:dyDescent="0.25">
      <c r="G678"/>
      <c r="H678" t="s">
        <v>1585</v>
      </c>
      <c r="I678" t="s">
        <v>1523</v>
      </c>
      <c r="J678" t="s">
        <v>1586</v>
      </c>
      <c r="K678" t="s">
        <v>500</v>
      </c>
      <c r="L678">
        <v>7168942</v>
      </c>
      <c r="M678">
        <v>286228</v>
      </c>
      <c r="N678">
        <v>286228</v>
      </c>
      <c r="O678">
        <v>243293.81</v>
      </c>
      <c r="P678">
        <v>42934.19</v>
      </c>
      <c r="Q678" s="66">
        <v>43466</v>
      </c>
      <c r="R678" s="66">
        <v>45291</v>
      </c>
    </row>
    <row r="679" spans="7:18" x14ac:dyDescent="0.25">
      <c r="G679"/>
      <c r="H679" t="s">
        <v>1587</v>
      </c>
      <c r="I679" t="s">
        <v>1525</v>
      </c>
      <c r="J679" t="s">
        <v>1588</v>
      </c>
      <c r="K679" t="s">
        <v>500</v>
      </c>
      <c r="L679">
        <v>7356854</v>
      </c>
      <c r="M679">
        <v>336399</v>
      </c>
      <c r="N679">
        <v>336399</v>
      </c>
      <c r="O679">
        <v>285939.15999999997</v>
      </c>
      <c r="P679">
        <v>50459.839999999997</v>
      </c>
      <c r="Q679" s="66">
        <v>43466</v>
      </c>
      <c r="R679" s="66">
        <v>45291</v>
      </c>
    </row>
    <row r="680" spans="7:18" x14ac:dyDescent="0.25">
      <c r="G680"/>
      <c r="H680" t="s">
        <v>1589</v>
      </c>
      <c r="I680" t="s">
        <v>1503</v>
      </c>
      <c r="J680" t="s">
        <v>1590</v>
      </c>
      <c r="K680" t="s">
        <v>500</v>
      </c>
      <c r="L680">
        <v>7525703</v>
      </c>
      <c r="M680">
        <v>342858</v>
      </c>
      <c r="N680">
        <v>342858</v>
      </c>
      <c r="O680">
        <v>291429.3</v>
      </c>
      <c r="P680">
        <v>51428.7</v>
      </c>
      <c r="Q680" s="66">
        <v>43466</v>
      </c>
      <c r="R680" s="66">
        <v>45291</v>
      </c>
    </row>
    <row r="681" spans="7:18" x14ac:dyDescent="0.25">
      <c r="G681"/>
      <c r="H681" t="s">
        <v>1591</v>
      </c>
      <c r="I681" t="s">
        <v>1536</v>
      </c>
      <c r="J681" t="s">
        <v>1592</v>
      </c>
      <c r="K681" t="s">
        <v>519</v>
      </c>
      <c r="L681">
        <v>7177337</v>
      </c>
      <c r="M681">
        <v>191332.71</v>
      </c>
      <c r="N681">
        <v>191332.71</v>
      </c>
      <c r="O681">
        <v>162632.69</v>
      </c>
      <c r="P681">
        <v>28700.02</v>
      </c>
      <c r="Q681" s="66">
        <v>43374</v>
      </c>
      <c r="R681" s="66">
        <v>44926</v>
      </c>
    </row>
    <row r="682" spans="7:18" x14ac:dyDescent="0.25">
      <c r="G682"/>
      <c r="H682" t="s">
        <v>1593</v>
      </c>
      <c r="I682" t="s">
        <v>1542</v>
      </c>
      <c r="J682" t="s">
        <v>1594</v>
      </c>
      <c r="K682" t="s">
        <v>519</v>
      </c>
      <c r="L682">
        <v>7158897</v>
      </c>
      <c r="M682">
        <v>300820.73</v>
      </c>
      <c r="N682">
        <v>300820.73</v>
      </c>
      <c r="O682">
        <v>255697.62</v>
      </c>
      <c r="P682">
        <v>45123.11</v>
      </c>
      <c r="Q682" s="66">
        <v>43374</v>
      </c>
      <c r="R682" s="66">
        <v>44926</v>
      </c>
    </row>
    <row r="683" spans="7:18" x14ac:dyDescent="0.25">
      <c r="G683"/>
      <c r="H683" t="s">
        <v>1595</v>
      </c>
      <c r="I683" t="s">
        <v>1596</v>
      </c>
      <c r="J683" t="s">
        <v>1597</v>
      </c>
      <c r="K683" t="s">
        <v>519</v>
      </c>
      <c r="L683">
        <v>9284892</v>
      </c>
      <c r="M683">
        <v>325963.21000000002</v>
      </c>
      <c r="N683">
        <v>325963.21000000002</v>
      </c>
      <c r="O683">
        <v>277068.74</v>
      </c>
      <c r="P683">
        <v>48894.47</v>
      </c>
      <c r="Q683" s="66">
        <v>43223</v>
      </c>
      <c r="R683" s="66">
        <v>44926</v>
      </c>
    </row>
    <row r="684" spans="7:18" x14ac:dyDescent="0.25">
      <c r="G684"/>
      <c r="H684" t="s">
        <v>1598</v>
      </c>
      <c r="I684" t="s">
        <v>1509</v>
      </c>
      <c r="J684" t="s">
        <v>1599</v>
      </c>
      <c r="K684" t="s">
        <v>500</v>
      </c>
      <c r="L684">
        <v>7354526</v>
      </c>
      <c r="M684">
        <v>342858</v>
      </c>
      <c r="N684">
        <v>342858</v>
      </c>
      <c r="O684">
        <v>291429.3</v>
      </c>
      <c r="P684">
        <v>51428.7</v>
      </c>
      <c r="Q684" s="66">
        <v>43466</v>
      </c>
      <c r="R684" s="66">
        <v>45291</v>
      </c>
    </row>
    <row r="685" spans="7:18" x14ac:dyDescent="0.25">
      <c r="G685"/>
      <c r="H685" t="s">
        <v>1600</v>
      </c>
      <c r="I685" t="s">
        <v>1601</v>
      </c>
      <c r="J685" t="s">
        <v>1602</v>
      </c>
      <c r="K685" t="s">
        <v>316</v>
      </c>
      <c r="L685">
        <v>7492971</v>
      </c>
      <c r="M685">
        <v>340820.7</v>
      </c>
      <c r="N685">
        <v>172416.21</v>
      </c>
      <c r="O685">
        <v>146553.78</v>
      </c>
      <c r="P685">
        <v>25862.43</v>
      </c>
      <c r="Q685" s="66">
        <v>43617</v>
      </c>
      <c r="R685" s="66">
        <v>44247</v>
      </c>
    </row>
    <row r="686" spans="7:18" x14ac:dyDescent="0.25">
      <c r="G686"/>
      <c r="H686" t="s">
        <v>1603</v>
      </c>
      <c r="I686" t="s">
        <v>1604</v>
      </c>
      <c r="J686" t="s">
        <v>1605</v>
      </c>
      <c r="K686" t="s">
        <v>316</v>
      </c>
      <c r="L686">
        <v>8143213</v>
      </c>
      <c r="M686">
        <v>140835</v>
      </c>
      <c r="N686">
        <v>114499.91</v>
      </c>
      <c r="O686">
        <v>97324.92</v>
      </c>
      <c r="P686">
        <v>17174.990000000002</v>
      </c>
      <c r="Q686" s="66">
        <v>43041</v>
      </c>
      <c r="R686" s="66">
        <v>43465</v>
      </c>
    </row>
    <row r="687" spans="7:18" x14ac:dyDescent="0.25">
      <c r="G687"/>
      <c r="H687" t="s">
        <v>1607</v>
      </c>
      <c r="I687" t="s">
        <v>1608</v>
      </c>
      <c r="J687" t="s">
        <v>1609</v>
      </c>
      <c r="K687" t="s">
        <v>1606</v>
      </c>
      <c r="L687">
        <v>7748751</v>
      </c>
      <c r="M687">
        <v>177279.79</v>
      </c>
      <c r="N687">
        <v>168437.22</v>
      </c>
      <c r="O687">
        <v>71585.83</v>
      </c>
      <c r="P687">
        <v>12632.79</v>
      </c>
      <c r="Q687" s="66">
        <v>43475</v>
      </c>
      <c r="R687" s="66">
        <v>44098</v>
      </c>
    </row>
    <row r="688" spans="7:18" x14ac:dyDescent="0.25">
      <c r="G688"/>
      <c r="H688" t="s">
        <v>1610</v>
      </c>
      <c r="I688" t="s">
        <v>790</v>
      </c>
      <c r="J688" t="s">
        <v>1611</v>
      </c>
      <c r="K688" t="s">
        <v>1606</v>
      </c>
      <c r="L688">
        <v>5233282</v>
      </c>
      <c r="M688">
        <v>276550.84000000003</v>
      </c>
      <c r="N688">
        <v>208835.89</v>
      </c>
      <c r="O688">
        <v>177510.51</v>
      </c>
      <c r="P688">
        <v>31325.38</v>
      </c>
      <c r="Q688" s="66">
        <v>43374</v>
      </c>
      <c r="R688" s="66">
        <v>44104</v>
      </c>
    </row>
    <row r="689" spans="7:18" x14ac:dyDescent="0.25">
      <c r="G689"/>
      <c r="H689" t="s">
        <v>1612</v>
      </c>
      <c r="I689" t="s">
        <v>790</v>
      </c>
      <c r="J689" t="s">
        <v>1613</v>
      </c>
      <c r="K689" t="s">
        <v>1606</v>
      </c>
      <c r="L689">
        <v>5233282</v>
      </c>
      <c r="M689">
        <v>260974.95</v>
      </c>
      <c r="N689">
        <v>202942.01</v>
      </c>
      <c r="O689">
        <v>172500.71</v>
      </c>
      <c r="P689">
        <v>30441.3</v>
      </c>
      <c r="Q689" s="66">
        <v>43374</v>
      </c>
      <c r="R689" s="66">
        <v>44104</v>
      </c>
    </row>
    <row r="690" spans="7:18" x14ac:dyDescent="0.25">
      <c r="G690"/>
      <c r="H690" t="s">
        <v>1614</v>
      </c>
      <c r="I690" t="s">
        <v>1615</v>
      </c>
      <c r="J690" t="s">
        <v>1616</v>
      </c>
      <c r="K690" t="s">
        <v>1606</v>
      </c>
      <c r="L690">
        <v>7596641</v>
      </c>
      <c r="M690">
        <v>98875.39</v>
      </c>
      <c r="N690">
        <v>78016</v>
      </c>
      <c r="O690">
        <v>66313.600000000006</v>
      </c>
      <c r="P690">
        <v>11702.4</v>
      </c>
      <c r="Q690" s="66">
        <v>43455</v>
      </c>
      <c r="R690" s="66">
        <v>43830</v>
      </c>
    </row>
    <row r="691" spans="7:18" x14ac:dyDescent="0.25">
      <c r="G691"/>
      <c r="H691" t="s">
        <v>1617</v>
      </c>
      <c r="I691" t="s">
        <v>2652</v>
      </c>
      <c r="J691" t="s">
        <v>1618</v>
      </c>
      <c r="K691" t="s">
        <v>1619</v>
      </c>
      <c r="L691">
        <v>7820334</v>
      </c>
      <c r="M691">
        <v>89925.33</v>
      </c>
      <c r="N691">
        <v>89619.46</v>
      </c>
      <c r="O691">
        <v>45705.919999999998</v>
      </c>
      <c r="P691">
        <v>8065.76</v>
      </c>
      <c r="Q691" s="66">
        <v>43101</v>
      </c>
      <c r="R691" s="66">
        <v>43830</v>
      </c>
    </row>
    <row r="692" spans="7:18" x14ac:dyDescent="0.25">
      <c r="G692"/>
      <c r="H692" t="s">
        <v>1620</v>
      </c>
      <c r="I692" t="s">
        <v>1621</v>
      </c>
      <c r="J692" t="s">
        <v>1622</v>
      </c>
      <c r="K692" t="s">
        <v>1619</v>
      </c>
      <c r="L692">
        <v>7607625</v>
      </c>
      <c r="M692">
        <v>30568.35</v>
      </c>
      <c r="N692">
        <v>30568.35</v>
      </c>
      <c r="O692">
        <v>15589.86</v>
      </c>
      <c r="P692">
        <v>2751.15</v>
      </c>
      <c r="Q692" s="66">
        <v>43104</v>
      </c>
      <c r="R692" s="66">
        <v>43347</v>
      </c>
    </row>
    <row r="693" spans="7:18" x14ac:dyDescent="0.25">
      <c r="G693"/>
      <c r="H693" t="s">
        <v>1623</v>
      </c>
      <c r="I693" t="s">
        <v>1624</v>
      </c>
      <c r="J693" t="s">
        <v>1625</v>
      </c>
      <c r="K693" t="s">
        <v>1619</v>
      </c>
      <c r="L693">
        <v>7616261</v>
      </c>
      <c r="M693">
        <v>199084.21</v>
      </c>
      <c r="N693">
        <v>194958.04</v>
      </c>
      <c r="O693">
        <v>82857.17</v>
      </c>
      <c r="P693">
        <v>14621.85</v>
      </c>
      <c r="Q693" s="66">
        <v>42348</v>
      </c>
      <c r="R693" s="66">
        <v>43465</v>
      </c>
    </row>
    <row r="694" spans="7:18" x14ac:dyDescent="0.25">
      <c r="G694"/>
      <c r="H694" t="s">
        <v>1626</v>
      </c>
      <c r="I694" t="s">
        <v>2653</v>
      </c>
      <c r="J694" t="s">
        <v>1627</v>
      </c>
      <c r="K694" t="s">
        <v>1619</v>
      </c>
      <c r="L694">
        <v>7576501</v>
      </c>
      <c r="M694">
        <v>199060.75</v>
      </c>
      <c r="N694">
        <v>192404.64</v>
      </c>
      <c r="O694">
        <v>81771.97</v>
      </c>
      <c r="P694">
        <v>14430.35</v>
      </c>
      <c r="Q694" s="66">
        <v>43101</v>
      </c>
      <c r="R694" s="66">
        <v>43543</v>
      </c>
    </row>
    <row r="695" spans="7:18" x14ac:dyDescent="0.25">
      <c r="G695"/>
      <c r="H695" t="s">
        <v>1628</v>
      </c>
      <c r="I695" t="s">
        <v>2654</v>
      </c>
      <c r="J695" t="s">
        <v>1629</v>
      </c>
      <c r="K695" t="s">
        <v>1619</v>
      </c>
      <c r="L695">
        <v>7399695</v>
      </c>
      <c r="M695">
        <v>148976.12</v>
      </c>
      <c r="N695">
        <v>148976.12</v>
      </c>
      <c r="O695">
        <v>75977.820000000007</v>
      </c>
      <c r="P695">
        <v>13407.85</v>
      </c>
      <c r="Q695" s="66">
        <v>42164</v>
      </c>
      <c r="R695" s="66">
        <v>43738</v>
      </c>
    </row>
    <row r="696" spans="7:18" x14ac:dyDescent="0.25">
      <c r="G696"/>
      <c r="H696" t="s">
        <v>1630</v>
      </c>
      <c r="I696" t="s">
        <v>2655</v>
      </c>
      <c r="J696" t="s">
        <v>1631</v>
      </c>
      <c r="K696" t="s">
        <v>1619</v>
      </c>
      <c r="L696">
        <v>9034291</v>
      </c>
      <c r="M696">
        <v>191663.29</v>
      </c>
      <c r="N696">
        <v>191657.29</v>
      </c>
      <c r="O696">
        <v>84989.47</v>
      </c>
      <c r="P696">
        <v>14998.14</v>
      </c>
      <c r="Q696" s="66">
        <v>42481</v>
      </c>
      <c r="R696" s="66">
        <v>44105</v>
      </c>
    </row>
    <row r="697" spans="7:18" x14ac:dyDescent="0.25">
      <c r="G697"/>
      <c r="H697" t="s">
        <v>1632</v>
      </c>
      <c r="I697" t="s">
        <v>2656</v>
      </c>
      <c r="J697" t="s">
        <v>1633</v>
      </c>
      <c r="K697" t="s">
        <v>1619</v>
      </c>
      <c r="L697">
        <v>9028313</v>
      </c>
      <c r="M697">
        <v>89851.58</v>
      </c>
      <c r="N697">
        <v>82797.119999999995</v>
      </c>
      <c r="O697">
        <v>42226.53</v>
      </c>
      <c r="P697">
        <v>7451.74</v>
      </c>
      <c r="Q697" s="66">
        <v>42814</v>
      </c>
      <c r="R697" s="66">
        <v>44793</v>
      </c>
    </row>
    <row r="698" spans="7:18" x14ac:dyDescent="0.25">
      <c r="G698"/>
      <c r="H698" t="s">
        <v>1634</v>
      </c>
      <c r="I698" t="s">
        <v>883</v>
      </c>
      <c r="J698" t="s">
        <v>1635</v>
      </c>
      <c r="K698" t="s">
        <v>61</v>
      </c>
      <c r="L698">
        <v>4912912</v>
      </c>
      <c r="M698">
        <v>196040</v>
      </c>
      <c r="N698">
        <v>196040</v>
      </c>
      <c r="O698">
        <v>83317</v>
      </c>
      <c r="P698">
        <v>14703</v>
      </c>
      <c r="Q698" s="66">
        <v>43419</v>
      </c>
      <c r="R698" s="66">
        <v>44058</v>
      </c>
    </row>
    <row r="699" spans="7:18" x14ac:dyDescent="0.25">
      <c r="G699"/>
      <c r="H699" t="s">
        <v>1636</v>
      </c>
      <c r="I699" t="s">
        <v>1637</v>
      </c>
      <c r="J699" t="s">
        <v>1638</v>
      </c>
      <c r="K699" t="s">
        <v>1619</v>
      </c>
      <c r="L699">
        <v>9035255</v>
      </c>
      <c r="M699">
        <v>93482.9</v>
      </c>
      <c r="N699">
        <v>93403.39</v>
      </c>
      <c r="O699">
        <v>47635.73</v>
      </c>
      <c r="P699">
        <v>8406.31</v>
      </c>
      <c r="Q699" s="66">
        <v>42942</v>
      </c>
      <c r="R699" s="66">
        <v>44074</v>
      </c>
    </row>
    <row r="700" spans="7:18" x14ac:dyDescent="0.25">
      <c r="G700"/>
      <c r="H700" t="s">
        <v>1639</v>
      </c>
      <c r="I700" t="s">
        <v>1640</v>
      </c>
      <c r="J700" t="s">
        <v>1641</v>
      </c>
      <c r="K700" t="s">
        <v>1619</v>
      </c>
      <c r="L700">
        <v>9038025</v>
      </c>
      <c r="M700">
        <v>10445.530000000001</v>
      </c>
      <c r="N700">
        <v>10033.700000000001</v>
      </c>
      <c r="O700">
        <v>4264.32</v>
      </c>
      <c r="P700">
        <v>752.53</v>
      </c>
      <c r="Q700" s="66">
        <v>43054</v>
      </c>
      <c r="R700" s="66">
        <v>43465</v>
      </c>
    </row>
    <row r="701" spans="7:18" x14ac:dyDescent="0.25">
      <c r="G701"/>
      <c r="H701" t="s">
        <v>1642</v>
      </c>
      <c r="I701" t="s">
        <v>1640</v>
      </c>
      <c r="J701" t="s">
        <v>1643</v>
      </c>
      <c r="K701" t="s">
        <v>1619</v>
      </c>
      <c r="L701">
        <v>9038025</v>
      </c>
      <c r="M701">
        <v>20438</v>
      </c>
      <c r="N701">
        <v>20438</v>
      </c>
      <c r="O701">
        <v>8686.15</v>
      </c>
      <c r="P701">
        <v>1532.85</v>
      </c>
      <c r="Q701" s="66">
        <v>43054</v>
      </c>
      <c r="R701" s="66">
        <v>43465</v>
      </c>
    </row>
    <row r="702" spans="7:18" x14ac:dyDescent="0.25">
      <c r="G702"/>
      <c r="H702" t="s">
        <v>1644</v>
      </c>
      <c r="I702" t="s">
        <v>1645</v>
      </c>
      <c r="J702" t="s">
        <v>1646</v>
      </c>
      <c r="K702" t="s">
        <v>1619</v>
      </c>
      <c r="L702">
        <v>9041704</v>
      </c>
      <c r="M702">
        <v>199350</v>
      </c>
      <c r="N702">
        <v>199350</v>
      </c>
      <c r="O702">
        <v>84723.75</v>
      </c>
      <c r="P702">
        <v>14951.25</v>
      </c>
      <c r="Q702" s="66">
        <v>43191</v>
      </c>
      <c r="R702" s="66">
        <v>44088</v>
      </c>
    </row>
    <row r="703" spans="7:18" x14ac:dyDescent="0.25">
      <c r="G703"/>
      <c r="H703" t="s">
        <v>1647</v>
      </c>
      <c r="I703" t="s">
        <v>1648</v>
      </c>
      <c r="J703" t="s">
        <v>1649</v>
      </c>
      <c r="K703" t="s">
        <v>1619</v>
      </c>
      <c r="L703">
        <v>9039036</v>
      </c>
      <c r="M703">
        <v>12840</v>
      </c>
      <c r="N703">
        <v>12840</v>
      </c>
      <c r="O703">
        <v>5457</v>
      </c>
      <c r="P703">
        <v>963</v>
      </c>
      <c r="Q703" s="66">
        <v>42736</v>
      </c>
      <c r="R703" s="66">
        <v>43860</v>
      </c>
    </row>
    <row r="704" spans="7:18" x14ac:dyDescent="0.25">
      <c r="G704"/>
      <c r="H704" t="s">
        <v>1650</v>
      </c>
      <c r="I704" t="s">
        <v>1651</v>
      </c>
      <c r="J704" t="s">
        <v>1652</v>
      </c>
      <c r="K704" t="s">
        <v>1653</v>
      </c>
      <c r="L704">
        <v>7492843</v>
      </c>
      <c r="M704">
        <v>71032.5</v>
      </c>
      <c r="N704">
        <v>65682</v>
      </c>
      <c r="O704">
        <v>55829.7</v>
      </c>
      <c r="P704">
        <v>9852.2999999999993</v>
      </c>
      <c r="Q704" s="66">
        <v>42513</v>
      </c>
      <c r="R704" s="66">
        <v>43465</v>
      </c>
    </row>
    <row r="705" spans="7:18" x14ac:dyDescent="0.25">
      <c r="G705"/>
      <c r="H705" t="s">
        <v>1654</v>
      </c>
      <c r="I705" t="s">
        <v>880</v>
      </c>
      <c r="J705" t="s">
        <v>1655</v>
      </c>
      <c r="K705" t="s">
        <v>71</v>
      </c>
      <c r="L705">
        <v>7544372</v>
      </c>
      <c r="M705">
        <v>155085.46</v>
      </c>
      <c r="N705">
        <v>144686.74</v>
      </c>
      <c r="O705">
        <v>73790.240000000005</v>
      </c>
      <c r="P705">
        <v>13021.81</v>
      </c>
      <c r="Q705" s="66">
        <v>43607</v>
      </c>
      <c r="R705" s="66">
        <v>44196</v>
      </c>
    </row>
    <row r="706" spans="7:18" x14ac:dyDescent="0.25">
      <c r="G706"/>
      <c r="H706" t="s">
        <v>1656</v>
      </c>
      <c r="I706" t="s">
        <v>1004</v>
      </c>
      <c r="J706" t="s">
        <v>1657</v>
      </c>
      <c r="K706" t="s">
        <v>71</v>
      </c>
      <c r="L706">
        <v>7167246</v>
      </c>
      <c r="M706">
        <v>45146.01</v>
      </c>
      <c r="N706">
        <v>26429.16</v>
      </c>
      <c r="O706">
        <v>22464.79</v>
      </c>
      <c r="P706">
        <v>3964.37</v>
      </c>
      <c r="Q706" s="66">
        <v>42954</v>
      </c>
      <c r="R706" s="66">
        <v>43616</v>
      </c>
    </row>
    <row r="707" spans="7:18" x14ac:dyDescent="0.25">
      <c r="G707"/>
      <c r="H707" t="s">
        <v>1658</v>
      </c>
      <c r="I707" t="s">
        <v>1659</v>
      </c>
      <c r="J707" t="s">
        <v>1660</v>
      </c>
      <c r="K707" t="s">
        <v>1661</v>
      </c>
      <c r="L707">
        <v>8114152</v>
      </c>
      <c r="M707">
        <v>383977</v>
      </c>
      <c r="N707">
        <v>287257.34000000003</v>
      </c>
      <c r="O707">
        <v>73250.62</v>
      </c>
      <c r="P707">
        <v>12926.58</v>
      </c>
      <c r="Q707" s="66">
        <v>43286</v>
      </c>
      <c r="R707" s="66">
        <v>44012</v>
      </c>
    </row>
    <row r="708" spans="7:18" x14ac:dyDescent="0.25">
      <c r="G708"/>
      <c r="H708" t="s">
        <v>1662</v>
      </c>
      <c r="I708" t="s">
        <v>1663</v>
      </c>
      <c r="J708" t="s">
        <v>1664</v>
      </c>
      <c r="K708" t="s">
        <v>1661</v>
      </c>
      <c r="L708">
        <v>9032365</v>
      </c>
      <c r="M708">
        <v>331483.95</v>
      </c>
      <c r="N708">
        <v>290280.63</v>
      </c>
      <c r="O708">
        <v>74021.56</v>
      </c>
      <c r="P708">
        <v>13062.63</v>
      </c>
      <c r="Q708" s="66">
        <v>43035</v>
      </c>
      <c r="R708" s="66">
        <v>43982</v>
      </c>
    </row>
    <row r="709" spans="7:18" x14ac:dyDescent="0.25">
      <c r="G709"/>
      <c r="H709" t="s">
        <v>1665</v>
      </c>
      <c r="I709" t="s">
        <v>1666</v>
      </c>
      <c r="J709" t="s">
        <v>1667</v>
      </c>
      <c r="K709" t="s">
        <v>71</v>
      </c>
      <c r="L709">
        <v>8619955</v>
      </c>
      <c r="M709">
        <v>36625.370000000003</v>
      </c>
      <c r="N709">
        <v>27754</v>
      </c>
      <c r="O709">
        <v>11795.45</v>
      </c>
      <c r="P709">
        <v>2081.5500000000002</v>
      </c>
      <c r="Q709" s="66">
        <v>43497</v>
      </c>
      <c r="R709" s="66">
        <v>44104</v>
      </c>
    </row>
    <row r="710" spans="7:18" x14ac:dyDescent="0.25">
      <c r="G710"/>
      <c r="H710" t="s">
        <v>1668</v>
      </c>
      <c r="I710" t="s">
        <v>951</v>
      </c>
      <c r="J710" t="s">
        <v>1669</v>
      </c>
      <c r="K710" t="s">
        <v>77</v>
      </c>
      <c r="L710">
        <v>7080934</v>
      </c>
      <c r="M710">
        <v>273184.02</v>
      </c>
      <c r="N710">
        <v>273184.02</v>
      </c>
      <c r="O710">
        <v>232206.42</v>
      </c>
      <c r="P710">
        <v>40977.599999999999</v>
      </c>
      <c r="Q710" s="66">
        <v>43160</v>
      </c>
      <c r="R710" s="66">
        <v>43830</v>
      </c>
    </row>
    <row r="711" spans="7:18" x14ac:dyDescent="0.25">
      <c r="G711"/>
      <c r="H711" t="s">
        <v>1670</v>
      </c>
      <c r="I711" t="s">
        <v>1671</v>
      </c>
      <c r="J711" t="s">
        <v>1672</v>
      </c>
      <c r="K711" t="s">
        <v>77</v>
      </c>
      <c r="L711">
        <v>7158174</v>
      </c>
      <c r="M711">
        <v>169966.38</v>
      </c>
      <c r="N711">
        <v>169966.38</v>
      </c>
      <c r="O711">
        <v>144471.42000000001</v>
      </c>
      <c r="P711">
        <v>25494.959999999999</v>
      </c>
      <c r="Q711" s="66">
        <v>43282</v>
      </c>
      <c r="R711" s="66">
        <v>44012</v>
      </c>
    </row>
    <row r="712" spans="7:18" x14ac:dyDescent="0.25">
      <c r="G712"/>
      <c r="H712" t="s">
        <v>1673</v>
      </c>
      <c r="I712" t="s">
        <v>1674</v>
      </c>
      <c r="J712" t="s">
        <v>1675</v>
      </c>
      <c r="K712" t="s">
        <v>1661</v>
      </c>
      <c r="L712">
        <v>7753125</v>
      </c>
      <c r="M712">
        <v>167516.69</v>
      </c>
      <c r="N712">
        <v>162405.29</v>
      </c>
      <c r="O712">
        <v>48315.57</v>
      </c>
      <c r="P712">
        <v>8526.2800000000007</v>
      </c>
      <c r="Q712" s="66">
        <v>42181</v>
      </c>
      <c r="R712" s="66">
        <v>43769</v>
      </c>
    </row>
    <row r="713" spans="7:18" x14ac:dyDescent="0.25">
      <c r="G713"/>
      <c r="H713" t="s">
        <v>1676</v>
      </c>
      <c r="I713" t="s">
        <v>1677</v>
      </c>
      <c r="J713" t="s">
        <v>1678</v>
      </c>
      <c r="K713" t="s">
        <v>1661</v>
      </c>
      <c r="L713">
        <v>8009536</v>
      </c>
      <c r="M713">
        <v>154608</v>
      </c>
      <c r="N713">
        <v>143781.19</v>
      </c>
      <c r="O713">
        <v>42774.91</v>
      </c>
      <c r="P713">
        <v>7548.51</v>
      </c>
      <c r="Q713" s="66">
        <v>43160</v>
      </c>
      <c r="R713" s="66">
        <v>43753</v>
      </c>
    </row>
    <row r="714" spans="7:18" x14ac:dyDescent="0.25">
      <c r="G714"/>
      <c r="H714" t="s">
        <v>1679</v>
      </c>
      <c r="I714" t="s">
        <v>2657</v>
      </c>
      <c r="J714" t="s">
        <v>1680</v>
      </c>
      <c r="K714" t="s">
        <v>1661</v>
      </c>
      <c r="L714">
        <v>8068121</v>
      </c>
      <c r="M714">
        <v>99698.82</v>
      </c>
      <c r="N714">
        <v>50110.98</v>
      </c>
      <c r="O714">
        <v>21297.17</v>
      </c>
      <c r="P714">
        <v>3758.32</v>
      </c>
      <c r="Q714" s="66">
        <v>43115</v>
      </c>
      <c r="R714" s="66">
        <v>43830</v>
      </c>
    </row>
    <row r="715" spans="7:18" x14ac:dyDescent="0.25">
      <c r="G715"/>
      <c r="H715" t="s">
        <v>1681</v>
      </c>
      <c r="I715" t="s">
        <v>1682</v>
      </c>
      <c r="J715" t="s">
        <v>1683</v>
      </c>
      <c r="K715" t="s">
        <v>1661</v>
      </c>
      <c r="L715">
        <v>9038814</v>
      </c>
      <c r="M715">
        <v>150383.04000000001</v>
      </c>
      <c r="N715">
        <v>131543.21</v>
      </c>
      <c r="O715">
        <v>39134.1</v>
      </c>
      <c r="P715">
        <v>6906.02</v>
      </c>
      <c r="Q715" s="66">
        <v>43132</v>
      </c>
      <c r="R715" s="66">
        <v>43646</v>
      </c>
    </row>
    <row r="716" spans="7:18" x14ac:dyDescent="0.25">
      <c r="G716"/>
      <c r="H716" t="s">
        <v>1684</v>
      </c>
      <c r="I716" t="s">
        <v>1685</v>
      </c>
      <c r="J716" t="s">
        <v>1686</v>
      </c>
      <c r="K716" t="s">
        <v>61</v>
      </c>
      <c r="L716">
        <v>7335904</v>
      </c>
      <c r="M716">
        <v>363468.63</v>
      </c>
      <c r="N716">
        <v>160300</v>
      </c>
      <c r="O716">
        <v>136255</v>
      </c>
      <c r="P716">
        <v>24045</v>
      </c>
      <c r="Q716" s="66">
        <v>43585</v>
      </c>
      <c r="R716" s="66">
        <v>44074</v>
      </c>
    </row>
    <row r="717" spans="7:18" x14ac:dyDescent="0.25">
      <c r="G717"/>
      <c r="H717" t="s">
        <v>1687</v>
      </c>
      <c r="I717" t="s">
        <v>1685</v>
      </c>
      <c r="J717" t="s">
        <v>1688</v>
      </c>
      <c r="K717" t="s">
        <v>61</v>
      </c>
      <c r="L717">
        <v>7335904</v>
      </c>
      <c r="M717">
        <v>145139.25</v>
      </c>
      <c r="N717">
        <v>145139.25</v>
      </c>
      <c r="O717">
        <v>123368.36</v>
      </c>
      <c r="P717">
        <v>21770.89</v>
      </c>
      <c r="Q717" s="66">
        <v>43340</v>
      </c>
      <c r="R717" s="66">
        <v>44224</v>
      </c>
    </row>
    <row r="718" spans="7:18" x14ac:dyDescent="0.25">
      <c r="G718"/>
      <c r="H718" t="s">
        <v>1689</v>
      </c>
      <c r="I718" t="s">
        <v>985</v>
      </c>
      <c r="J718" t="s">
        <v>1690</v>
      </c>
      <c r="K718" t="s">
        <v>61</v>
      </c>
      <c r="L718">
        <v>7376731</v>
      </c>
      <c r="M718">
        <v>102326.16</v>
      </c>
      <c r="N718">
        <v>100221.41</v>
      </c>
      <c r="O718">
        <v>85188.2</v>
      </c>
      <c r="P718">
        <v>15033.21</v>
      </c>
      <c r="Q718" s="66">
        <v>43581</v>
      </c>
      <c r="R718" s="66">
        <v>43867</v>
      </c>
    </row>
    <row r="719" spans="7:18" x14ac:dyDescent="0.25">
      <c r="G719"/>
      <c r="H719" t="s">
        <v>1691</v>
      </c>
      <c r="I719" t="s">
        <v>985</v>
      </c>
      <c r="J719" t="s">
        <v>1692</v>
      </c>
      <c r="K719" t="s">
        <v>61</v>
      </c>
      <c r="L719">
        <v>7376731</v>
      </c>
      <c r="M719">
        <v>261377.3</v>
      </c>
      <c r="N719">
        <v>125632.3</v>
      </c>
      <c r="O719">
        <v>106787.45</v>
      </c>
      <c r="P719">
        <v>18844.849999999999</v>
      </c>
      <c r="Q719" s="66">
        <v>42300</v>
      </c>
      <c r="R719" s="66">
        <v>44286</v>
      </c>
    </row>
    <row r="720" spans="7:18" x14ac:dyDescent="0.25">
      <c r="G720"/>
      <c r="H720" t="s">
        <v>1693</v>
      </c>
      <c r="I720" t="s">
        <v>985</v>
      </c>
      <c r="J720" t="s">
        <v>1694</v>
      </c>
      <c r="K720" t="s">
        <v>61</v>
      </c>
      <c r="L720">
        <v>7376731</v>
      </c>
      <c r="M720">
        <v>84749.63</v>
      </c>
      <c r="N720">
        <v>18308.82</v>
      </c>
      <c r="O720">
        <v>15562.5</v>
      </c>
      <c r="P720">
        <v>2746.32</v>
      </c>
      <c r="Q720" s="66">
        <v>43313</v>
      </c>
      <c r="R720" s="66">
        <v>43738</v>
      </c>
    </row>
    <row r="721" spans="7:18" x14ac:dyDescent="0.25">
      <c r="G721"/>
      <c r="H721" t="s">
        <v>1695</v>
      </c>
      <c r="I721" t="s">
        <v>1696</v>
      </c>
      <c r="J721" t="s">
        <v>1697</v>
      </c>
      <c r="K721" t="s">
        <v>1698</v>
      </c>
      <c r="L721">
        <v>7529105</v>
      </c>
      <c r="M721">
        <v>396022</v>
      </c>
      <c r="N721">
        <v>375000</v>
      </c>
      <c r="O721">
        <v>158960.63</v>
      </c>
      <c r="P721">
        <v>28051.87</v>
      </c>
      <c r="Q721" s="66">
        <v>43449</v>
      </c>
      <c r="R721" s="66">
        <v>43814</v>
      </c>
    </row>
    <row r="722" spans="7:18" x14ac:dyDescent="0.25">
      <c r="G722"/>
      <c r="H722" t="s">
        <v>1699</v>
      </c>
      <c r="I722" t="s">
        <v>1700</v>
      </c>
      <c r="J722" t="s">
        <v>1701</v>
      </c>
      <c r="K722" t="s">
        <v>1698</v>
      </c>
      <c r="L722">
        <v>9137201</v>
      </c>
      <c r="M722">
        <v>75774.149999999994</v>
      </c>
      <c r="N722">
        <v>42041.4</v>
      </c>
      <c r="O722">
        <v>28588.15</v>
      </c>
      <c r="P722">
        <v>5044.97</v>
      </c>
      <c r="Q722" s="66">
        <v>42917</v>
      </c>
      <c r="R722" s="66">
        <v>43830</v>
      </c>
    </row>
    <row r="723" spans="7:18" x14ac:dyDescent="0.25">
      <c r="G723"/>
      <c r="H723" t="s">
        <v>1702</v>
      </c>
      <c r="I723" t="s">
        <v>1703</v>
      </c>
      <c r="J723" t="s">
        <v>1704</v>
      </c>
      <c r="K723" t="s">
        <v>1698</v>
      </c>
      <c r="L723">
        <v>7694515</v>
      </c>
      <c r="M723">
        <v>435121.8</v>
      </c>
      <c r="N723">
        <v>200000</v>
      </c>
      <c r="O723">
        <v>85000</v>
      </c>
      <c r="P723">
        <v>15000</v>
      </c>
      <c r="Q723" s="66">
        <v>43685</v>
      </c>
      <c r="R723" s="66">
        <v>44234</v>
      </c>
    </row>
    <row r="724" spans="7:18" x14ac:dyDescent="0.25">
      <c r="G724"/>
      <c r="H724" t="s">
        <v>1705</v>
      </c>
      <c r="I724" t="s">
        <v>1706</v>
      </c>
      <c r="J724" t="s">
        <v>1707</v>
      </c>
      <c r="K724" t="s">
        <v>316</v>
      </c>
      <c r="L724">
        <v>8123166</v>
      </c>
      <c r="M724">
        <v>222180.7</v>
      </c>
      <c r="N724">
        <v>86375.86</v>
      </c>
      <c r="O724">
        <v>58735.59</v>
      </c>
      <c r="P724">
        <v>10365.1</v>
      </c>
      <c r="Q724" s="66">
        <v>43091</v>
      </c>
      <c r="R724" s="66">
        <v>44273</v>
      </c>
    </row>
    <row r="725" spans="7:18" x14ac:dyDescent="0.25">
      <c r="G725"/>
      <c r="H725" t="s">
        <v>1708</v>
      </c>
      <c r="I725" t="s">
        <v>1709</v>
      </c>
      <c r="J725" t="s">
        <v>1710</v>
      </c>
      <c r="K725" t="s">
        <v>1698</v>
      </c>
      <c r="L725">
        <v>5720511</v>
      </c>
      <c r="M725">
        <v>203723.35</v>
      </c>
      <c r="N725">
        <v>33353.01</v>
      </c>
      <c r="O725">
        <v>14175.03</v>
      </c>
      <c r="P725">
        <v>2501.48</v>
      </c>
      <c r="Q725" s="66">
        <v>43831</v>
      </c>
      <c r="R725" s="66">
        <v>44561</v>
      </c>
    </row>
    <row r="726" spans="7:18" x14ac:dyDescent="0.25">
      <c r="G726"/>
      <c r="H726" t="s">
        <v>1711</v>
      </c>
      <c r="I726" t="s">
        <v>2658</v>
      </c>
      <c r="J726" t="s">
        <v>1712</v>
      </c>
      <c r="K726" t="s">
        <v>1698</v>
      </c>
      <c r="L726">
        <v>7577005</v>
      </c>
      <c r="M726">
        <v>197646</v>
      </c>
      <c r="N726">
        <v>138655.81</v>
      </c>
      <c r="O726">
        <v>58928.72</v>
      </c>
      <c r="P726">
        <v>10399.19</v>
      </c>
      <c r="Q726" s="66">
        <v>43497</v>
      </c>
      <c r="R726" s="66">
        <v>44228</v>
      </c>
    </row>
    <row r="727" spans="7:18" x14ac:dyDescent="0.25">
      <c r="G727"/>
      <c r="H727" t="s">
        <v>1713</v>
      </c>
      <c r="I727" t="s">
        <v>1714</v>
      </c>
      <c r="J727" t="s">
        <v>1715</v>
      </c>
      <c r="K727" t="s">
        <v>1698</v>
      </c>
      <c r="L727">
        <v>7389581</v>
      </c>
      <c r="M727">
        <v>87222.83</v>
      </c>
      <c r="N727">
        <v>15498</v>
      </c>
      <c r="O727">
        <v>13173.3</v>
      </c>
      <c r="P727">
        <v>2324.6999999999998</v>
      </c>
      <c r="Q727" s="66">
        <v>43277</v>
      </c>
      <c r="R727" s="66">
        <v>43830</v>
      </c>
    </row>
    <row r="728" spans="7:18" x14ac:dyDescent="0.25">
      <c r="G728"/>
      <c r="H728" t="s">
        <v>1716</v>
      </c>
      <c r="I728" t="s">
        <v>1714</v>
      </c>
      <c r="J728" t="s">
        <v>1717</v>
      </c>
      <c r="K728" t="s">
        <v>1698</v>
      </c>
      <c r="L728">
        <v>7389581</v>
      </c>
      <c r="M728">
        <v>548929.32999999996</v>
      </c>
      <c r="N728">
        <v>374042.84</v>
      </c>
      <c r="O728">
        <v>317936.40999999997</v>
      </c>
      <c r="P728">
        <v>56106.43</v>
      </c>
      <c r="Q728" s="66">
        <v>42944</v>
      </c>
      <c r="R728" s="66">
        <v>44165</v>
      </c>
    </row>
    <row r="729" spans="7:18" x14ac:dyDescent="0.25">
      <c r="G729"/>
      <c r="H729" t="s">
        <v>1718</v>
      </c>
      <c r="I729" t="s">
        <v>2659</v>
      </c>
      <c r="J729" t="s">
        <v>1719</v>
      </c>
      <c r="K729" t="s">
        <v>1698</v>
      </c>
      <c r="L729">
        <v>9137514</v>
      </c>
      <c r="M729">
        <v>7500</v>
      </c>
      <c r="N729">
        <v>5000</v>
      </c>
      <c r="O729">
        <v>2125</v>
      </c>
      <c r="P729">
        <v>375</v>
      </c>
      <c r="Q729" s="66">
        <v>43157</v>
      </c>
      <c r="R729" s="66">
        <v>43830</v>
      </c>
    </row>
    <row r="730" spans="7:18" x14ac:dyDescent="0.25">
      <c r="G730"/>
      <c r="H730" t="s">
        <v>1720</v>
      </c>
      <c r="I730" t="s">
        <v>2660</v>
      </c>
      <c r="J730" t="s">
        <v>1721</v>
      </c>
      <c r="K730" t="s">
        <v>1698</v>
      </c>
      <c r="L730">
        <v>9137584</v>
      </c>
      <c r="M730">
        <v>181770.83</v>
      </c>
      <c r="N730">
        <v>169694.56</v>
      </c>
      <c r="O730">
        <v>72120.19</v>
      </c>
      <c r="P730">
        <v>12727.09</v>
      </c>
      <c r="Q730" s="66">
        <v>43434</v>
      </c>
      <c r="R730" s="66">
        <v>44165</v>
      </c>
    </row>
    <row r="731" spans="7:18" x14ac:dyDescent="0.25">
      <c r="G731"/>
      <c r="H731" t="s">
        <v>1722</v>
      </c>
      <c r="I731" t="s">
        <v>1723</v>
      </c>
      <c r="J731" t="s">
        <v>1724</v>
      </c>
      <c r="K731" t="s">
        <v>316</v>
      </c>
      <c r="L731">
        <v>8833613</v>
      </c>
      <c r="M731">
        <v>64999.71</v>
      </c>
      <c r="N731">
        <v>47496.21</v>
      </c>
      <c r="O731">
        <v>20185.89</v>
      </c>
      <c r="P731">
        <v>3562.22</v>
      </c>
      <c r="Q731" s="66">
        <v>43586</v>
      </c>
      <c r="R731" s="66">
        <v>44227</v>
      </c>
    </row>
    <row r="732" spans="7:18" x14ac:dyDescent="0.25">
      <c r="G732"/>
      <c r="H732" t="s">
        <v>1725</v>
      </c>
      <c r="I732" t="s">
        <v>990</v>
      </c>
      <c r="J732" t="s">
        <v>1726</v>
      </c>
      <c r="K732" t="s">
        <v>61</v>
      </c>
      <c r="L732">
        <v>7379153</v>
      </c>
      <c r="M732">
        <v>191878</v>
      </c>
      <c r="N732">
        <v>169236.89</v>
      </c>
      <c r="O732">
        <v>143851.35999999999</v>
      </c>
      <c r="P732">
        <v>25385.53</v>
      </c>
      <c r="Q732" s="66">
        <v>43552</v>
      </c>
      <c r="R732" s="66">
        <v>44180</v>
      </c>
    </row>
    <row r="733" spans="7:18" x14ac:dyDescent="0.25">
      <c r="G733"/>
      <c r="H733" t="s">
        <v>1727</v>
      </c>
      <c r="I733" t="s">
        <v>990</v>
      </c>
      <c r="J733" t="s">
        <v>1728</v>
      </c>
      <c r="K733" t="s">
        <v>61</v>
      </c>
      <c r="L733">
        <v>7379153</v>
      </c>
      <c r="M733">
        <v>12112.55</v>
      </c>
      <c r="N733">
        <v>12112.55</v>
      </c>
      <c r="O733">
        <v>10295.67</v>
      </c>
      <c r="P733">
        <v>1816.88</v>
      </c>
      <c r="Q733" s="66">
        <v>42973</v>
      </c>
      <c r="R733" s="66">
        <v>44460</v>
      </c>
    </row>
    <row r="734" spans="7:18" x14ac:dyDescent="0.25">
      <c r="G734"/>
      <c r="H734" t="s">
        <v>1729</v>
      </c>
      <c r="I734" t="s">
        <v>990</v>
      </c>
      <c r="J734" t="s">
        <v>1730</v>
      </c>
      <c r="K734" t="s">
        <v>61</v>
      </c>
      <c r="L734">
        <v>7379153</v>
      </c>
      <c r="M734">
        <v>46532.68</v>
      </c>
      <c r="N734">
        <v>23113.48</v>
      </c>
      <c r="O734">
        <v>19646.46</v>
      </c>
      <c r="P734">
        <v>3467.02</v>
      </c>
      <c r="Q734" s="66">
        <v>43543</v>
      </c>
      <c r="R734" s="66">
        <v>43982</v>
      </c>
    </row>
    <row r="735" spans="7:18" x14ac:dyDescent="0.25">
      <c r="G735"/>
      <c r="H735" t="s">
        <v>1731</v>
      </c>
      <c r="I735" t="s">
        <v>2661</v>
      </c>
      <c r="J735" t="s">
        <v>1732</v>
      </c>
      <c r="K735" t="s">
        <v>1653</v>
      </c>
      <c r="L735">
        <v>9032895</v>
      </c>
      <c r="M735">
        <v>175263.22</v>
      </c>
      <c r="N735">
        <v>175263.22</v>
      </c>
      <c r="O735">
        <v>74486.87</v>
      </c>
      <c r="P735">
        <v>13144.74</v>
      </c>
      <c r="Q735" s="66">
        <v>42691</v>
      </c>
      <c r="R735" s="66">
        <v>44027</v>
      </c>
    </row>
    <row r="736" spans="7:18" x14ac:dyDescent="0.25">
      <c r="G736"/>
      <c r="H736" t="s">
        <v>1733</v>
      </c>
      <c r="I736" t="s">
        <v>1734</v>
      </c>
      <c r="J736" t="s">
        <v>1735</v>
      </c>
      <c r="K736" t="s">
        <v>1736</v>
      </c>
      <c r="L736">
        <v>9142523</v>
      </c>
      <c r="M736">
        <v>38779.71</v>
      </c>
      <c r="N736">
        <v>31546.17</v>
      </c>
      <c r="O736">
        <v>13407.13</v>
      </c>
      <c r="P736">
        <v>2365.96</v>
      </c>
      <c r="Q736" s="66">
        <v>43282</v>
      </c>
      <c r="R736" s="66">
        <v>44012</v>
      </c>
    </row>
    <row r="737" spans="7:18" x14ac:dyDescent="0.25">
      <c r="G737"/>
      <c r="H737" t="s">
        <v>1737</v>
      </c>
      <c r="I737" t="s">
        <v>762</v>
      </c>
      <c r="J737" t="s">
        <v>2662</v>
      </c>
      <c r="K737" t="s">
        <v>1736</v>
      </c>
      <c r="L737">
        <v>7163701</v>
      </c>
      <c r="M737">
        <v>55741.36</v>
      </c>
      <c r="N737">
        <v>55398.19</v>
      </c>
      <c r="O737">
        <v>47088.46</v>
      </c>
      <c r="P737">
        <v>8309.73</v>
      </c>
      <c r="Q737" s="66">
        <v>43559</v>
      </c>
      <c r="R737" s="66">
        <v>44300</v>
      </c>
    </row>
    <row r="738" spans="7:18" x14ac:dyDescent="0.25">
      <c r="G738"/>
      <c r="H738" t="s">
        <v>1738</v>
      </c>
      <c r="I738" t="s">
        <v>1739</v>
      </c>
      <c r="J738" t="s">
        <v>1740</v>
      </c>
      <c r="K738" t="s">
        <v>1653</v>
      </c>
      <c r="L738">
        <v>9145614</v>
      </c>
      <c r="M738">
        <v>46570.73</v>
      </c>
      <c r="N738">
        <v>46570.73</v>
      </c>
      <c r="O738">
        <v>19792.560000000001</v>
      </c>
      <c r="P738">
        <v>3492.81</v>
      </c>
      <c r="Q738" s="66">
        <v>43221</v>
      </c>
      <c r="R738" s="66">
        <v>44012</v>
      </c>
    </row>
    <row r="739" spans="7:18" x14ac:dyDescent="0.25">
      <c r="G739"/>
      <c r="H739" t="s">
        <v>1741</v>
      </c>
      <c r="I739" t="s">
        <v>1742</v>
      </c>
      <c r="J739" t="s">
        <v>1743</v>
      </c>
      <c r="K739" t="s">
        <v>1653</v>
      </c>
      <c r="L739">
        <v>9147466</v>
      </c>
      <c r="M739">
        <v>398500</v>
      </c>
      <c r="N739">
        <v>210000</v>
      </c>
      <c r="O739">
        <v>89250</v>
      </c>
      <c r="P739">
        <v>15750</v>
      </c>
      <c r="Q739" s="66">
        <v>43191</v>
      </c>
      <c r="R739" s="66">
        <v>44196</v>
      </c>
    </row>
    <row r="740" spans="7:18" x14ac:dyDescent="0.25">
      <c r="G740"/>
      <c r="H740" t="s">
        <v>1744</v>
      </c>
      <c r="I740" t="s">
        <v>762</v>
      </c>
      <c r="J740" t="s">
        <v>1745</v>
      </c>
      <c r="K740" t="s">
        <v>1736</v>
      </c>
      <c r="L740">
        <v>7163701</v>
      </c>
      <c r="M740">
        <v>48077.78</v>
      </c>
      <c r="N740">
        <v>45146.86</v>
      </c>
      <c r="O740">
        <v>38374.83</v>
      </c>
      <c r="P740">
        <v>6772.03</v>
      </c>
      <c r="Q740" s="66">
        <v>43525</v>
      </c>
      <c r="R740" s="66">
        <v>44255</v>
      </c>
    </row>
    <row r="741" spans="7:18" x14ac:dyDescent="0.25">
      <c r="G741"/>
      <c r="H741" t="s">
        <v>1746</v>
      </c>
      <c r="I741" t="s">
        <v>1747</v>
      </c>
      <c r="J741" t="s">
        <v>1732</v>
      </c>
      <c r="K741" t="s">
        <v>1653</v>
      </c>
      <c r="L741">
        <v>9150662</v>
      </c>
      <c r="M741">
        <v>635000</v>
      </c>
      <c r="N741">
        <v>635000</v>
      </c>
      <c r="O741">
        <v>152047.57999999999</v>
      </c>
      <c r="P741">
        <v>26831.919999999998</v>
      </c>
      <c r="Q741" s="66">
        <v>43745</v>
      </c>
      <c r="R741" s="66">
        <v>44196</v>
      </c>
    </row>
    <row r="742" spans="7:18" x14ac:dyDescent="0.25">
      <c r="G742"/>
      <c r="H742" t="s">
        <v>1748</v>
      </c>
      <c r="I742" t="s">
        <v>762</v>
      </c>
      <c r="J742" t="s">
        <v>1749</v>
      </c>
      <c r="K742" t="s">
        <v>1736</v>
      </c>
      <c r="L742">
        <v>7163701</v>
      </c>
      <c r="M742">
        <v>52821.440000000002</v>
      </c>
      <c r="N742">
        <v>52821.440000000002</v>
      </c>
      <c r="O742">
        <v>44898.22</v>
      </c>
      <c r="P742">
        <v>7923.22</v>
      </c>
      <c r="Q742" s="66">
        <v>43521</v>
      </c>
      <c r="R742" s="66">
        <v>44237</v>
      </c>
    </row>
    <row r="743" spans="7:18" x14ac:dyDescent="0.25">
      <c r="G743"/>
      <c r="H743" t="s">
        <v>1750</v>
      </c>
      <c r="I743" t="s">
        <v>1751</v>
      </c>
      <c r="J743" t="s">
        <v>1752</v>
      </c>
      <c r="K743" t="s">
        <v>1653</v>
      </c>
      <c r="L743">
        <v>9145943</v>
      </c>
      <c r="M743">
        <v>442388.78</v>
      </c>
      <c r="N743">
        <v>442388.78</v>
      </c>
      <c r="O743">
        <v>159361.71</v>
      </c>
      <c r="P743">
        <v>28122.65</v>
      </c>
      <c r="Q743" s="66">
        <v>43107</v>
      </c>
      <c r="R743" s="66">
        <v>43799</v>
      </c>
    </row>
    <row r="744" spans="7:18" x14ac:dyDescent="0.25">
      <c r="G744"/>
      <c r="H744" t="s">
        <v>1753</v>
      </c>
      <c r="I744" t="s">
        <v>1754</v>
      </c>
      <c r="J744" t="s">
        <v>1755</v>
      </c>
      <c r="K744" t="s">
        <v>1653</v>
      </c>
      <c r="L744">
        <v>9150646</v>
      </c>
      <c r="M744">
        <v>382769.14</v>
      </c>
      <c r="N744">
        <v>323468.81</v>
      </c>
      <c r="O744">
        <v>137474.23999999999</v>
      </c>
      <c r="P744">
        <v>24260.17</v>
      </c>
      <c r="Q744" s="66">
        <v>43101</v>
      </c>
      <c r="R744" s="66">
        <v>44012</v>
      </c>
    </row>
    <row r="745" spans="7:18" x14ac:dyDescent="0.25">
      <c r="G745"/>
      <c r="H745" t="s">
        <v>1756</v>
      </c>
      <c r="I745" t="s">
        <v>1757</v>
      </c>
      <c r="J745" t="s">
        <v>1758</v>
      </c>
      <c r="K745" t="s">
        <v>1736</v>
      </c>
      <c r="L745">
        <v>8220215</v>
      </c>
      <c r="M745">
        <v>67650</v>
      </c>
      <c r="N745">
        <v>55000</v>
      </c>
      <c r="O745">
        <v>23375</v>
      </c>
      <c r="P745">
        <v>4125</v>
      </c>
      <c r="Q745" s="66">
        <v>43115</v>
      </c>
      <c r="R745" s="66">
        <v>43830</v>
      </c>
    </row>
    <row r="746" spans="7:18" x14ac:dyDescent="0.25">
      <c r="G746"/>
      <c r="H746" t="s">
        <v>1759</v>
      </c>
      <c r="I746" t="s">
        <v>1757</v>
      </c>
      <c r="J746" t="s">
        <v>1760</v>
      </c>
      <c r="K746" t="s">
        <v>1736</v>
      </c>
      <c r="L746">
        <v>8220215</v>
      </c>
      <c r="M746">
        <v>30538.38</v>
      </c>
      <c r="N746">
        <v>24828.44</v>
      </c>
      <c r="O746">
        <v>10552.09</v>
      </c>
      <c r="P746">
        <v>1862.13</v>
      </c>
      <c r="Q746" s="66">
        <v>43101</v>
      </c>
      <c r="R746" s="66">
        <v>43830</v>
      </c>
    </row>
    <row r="747" spans="7:18" x14ac:dyDescent="0.25">
      <c r="G747"/>
      <c r="H747" t="s">
        <v>1761</v>
      </c>
      <c r="I747" t="s">
        <v>2663</v>
      </c>
      <c r="J747" t="s">
        <v>1762</v>
      </c>
      <c r="K747" t="s">
        <v>1653</v>
      </c>
      <c r="L747">
        <v>9141736</v>
      </c>
      <c r="M747">
        <v>191949.82</v>
      </c>
      <c r="N747">
        <v>161954.94</v>
      </c>
      <c r="O747">
        <v>68830.850000000006</v>
      </c>
      <c r="P747">
        <v>12146.62</v>
      </c>
      <c r="Q747" s="66">
        <v>43132</v>
      </c>
      <c r="R747" s="66">
        <v>44012</v>
      </c>
    </row>
    <row r="748" spans="7:18" x14ac:dyDescent="0.25">
      <c r="G748"/>
      <c r="H748" t="s">
        <v>1763</v>
      </c>
      <c r="I748" t="s">
        <v>762</v>
      </c>
      <c r="J748" t="s">
        <v>1764</v>
      </c>
      <c r="K748" t="s">
        <v>1736</v>
      </c>
      <c r="L748">
        <v>7163701</v>
      </c>
      <c r="M748">
        <v>49812.34</v>
      </c>
      <c r="N748">
        <v>49812.34</v>
      </c>
      <c r="O748">
        <v>42340.49</v>
      </c>
      <c r="P748">
        <v>7471.85</v>
      </c>
      <c r="Q748" s="66">
        <v>43542</v>
      </c>
      <c r="R748" s="66">
        <v>44227</v>
      </c>
    </row>
    <row r="749" spans="7:18" x14ac:dyDescent="0.25">
      <c r="G749"/>
      <c r="H749" t="s">
        <v>1765</v>
      </c>
      <c r="I749" t="s">
        <v>1766</v>
      </c>
      <c r="J749" t="s">
        <v>1767</v>
      </c>
      <c r="K749" t="s">
        <v>1736</v>
      </c>
      <c r="L749">
        <v>9156295</v>
      </c>
      <c r="M749">
        <v>36470.379999999997</v>
      </c>
      <c r="N749">
        <v>27792.720000000001</v>
      </c>
      <c r="O749">
        <v>11811.91</v>
      </c>
      <c r="P749">
        <v>2084.4499999999998</v>
      </c>
      <c r="Q749" s="66">
        <v>43160</v>
      </c>
      <c r="R749" s="66">
        <v>43876</v>
      </c>
    </row>
    <row r="750" spans="7:18" x14ac:dyDescent="0.25">
      <c r="G750"/>
      <c r="H750" t="s">
        <v>1768</v>
      </c>
      <c r="I750" t="s">
        <v>1769</v>
      </c>
      <c r="J750" t="s">
        <v>1770</v>
      </c>
      <c r="K750" t="s">
        <v>1736</v>
      </c>
      <c r="L750">
        <v>9156144</v>
      </c>
      <c r="M750">
        <v>31235.81</v>
      </c>
      <c r="N750">
        <v>26522.799999999999</v>
      </c>
      <c r="O750">
        <v>11272.19</v>
      </c>
      <c r="P750">
        <v>1989.22</v>
      </c>
      <c r="Q750" s="66">
        <v>43101</v>
      </c>
      <c r="R750" s="66">
        <v>44012</v>
      </c>
    </row>
    <row r="751" spans="7:18" x14ac:dyDescent="0.25">
      <c r="G751"/>
      <c r="H751" t="s">
        <v>1771</v>
      </c>
      <c r="I751" t="s">
        <v>1772</v>
      </c>
      <c r="J751" t="s">
        <v>1773</v>
      </c>
      <c r="K751" t="s">
        <v>1736</v>
      </c>
      <c r="L751">
        <v>9165545</v>
      </c>
      <c r="M751">
        <v>115198.18</v>
      </c>
      <c r="N751">
        <v>115198.18</v>
      </c>
      <c r="O751">
        <v>78334.759999999995</v>
      </c>
      <c r="P751">
        <v>13823.78</v>
      </c>
      <c r="Q751" s="66">
        <v>43767</v>
      </c>
      <c r="R751" s="66">
        <v>44284</v>
      </c>
    </row>
    <row r="752" spans="7:18" x14ac:dyDescent="0.25">
      <c r="G752"/>
      <c r="H752" t="s">
        <v>1774</v>
      </c>
      <c r="I752" t="s">
        <v>1775</v>
      </c>
      <c r="J752" t="s">
        <v>1776</v>
      </c>
      <c r="K752" t="s">
        <v>1736</v>
      </c>
      <c r="L752">
        <v>9158681</v>
      </c>
      <c r="M752">
        <v>29814.06</v>
      </c>
      <c r="N752">
        <v>24239.07</v>
      </c>
      <c r="O752">
        <v>10301.6</v>
      </c>
      <c r="P752">
        <v>1817.94</v>
      </c>
      <c r="Q752" s="66">
        <v>43221</v>
      </c>
      <c r="R752" s="66">
        <v>44228</v>
      </c>
    </row>
    <row r="753" spans="7:18" x14ac:dyDescent="0.25">
      <c r="G753"/>
      <c r="H753" t="s">
        <v>1777</v>
      </c>
      <c r="I753" t="s">
        <v>1775</v>
      </c>
      <c r="J753" t="s">
        <v>1778</v>
      </c>
      <c r="K753" t="s">
        <v>1736</v>
      </c>
      <c r="L753">
        <v>9158681</v>
      </c>
      <c r="M753">
        <v>29383</v>
      </c>
      <c r="N753">
        <v>29383</v>
      </c>
      <c r="O753">
        <v>12487.77</v>
      </c>
      <c r="P753">
        <v>2203.73</v>
      </c>
      <c r="Q753" s="66">
        <v>43621</v>
      </c>
      <c r="R753" s="66">
        <v>44228</v>
      </c>
    </row>
    <row r="754" spans="7:18" x14ac:dyDescent="0.25">
      <c r="G754"/>
      <c r="H754" t="s">
        <v>1779</v>
      </c>
      <c r="I754" t="s">
        <v>2664</v>
      </c>
      <c r="J754" t="s">
        <v>1780</v>
      </c>
      <c r="K754" t="s">
        <v>1736</v>
      </c>
      <c r="L754">
        <v>7962285</v>
      </c>
      <c r="M754">
        <v>141690.9</v>
      </c>
      <c r="N754">
        <v>133112.56</v>
      </c>
      <c r="O754">
        <v>113145.68</v>
      </c>
      <c r="P754">
        <v>19966.88</v>
      </c>
      <c r="Q754" s="66">
        <v>43563</v>
      </c>
      <c r="R754" s="66">
        <v>44256</v>
      </c>
    </row>
    <row r="755" spans="7:18" x14ac:dyDescent="0.25">
      <c r="G755"/>
      <c r="H755" t="s">
        <v>1781</v>
      </c>
      <c r="I755" t="s">
        <v>1782</v>
      </c>
      <c r="J755" t="s">
        <v>1783</v>
      </c>
      <c r="K755" t="s">
        <v>1736</v>
      </c>
      <c r="L755">
        <v>7227641</v>
      </c>
      <c r="M755">
        <v>162225.64000000001</v>
      </c>
      <c r="N755">
        <v>159781.67000000001</v>
      </c>
      <c r="O755">
        <v>135814.42000000001</v>
      </c>
      <c r="P755">
        <v>23967.25</v>
      </c>
      <c r="Q755" s="66">
        <v>42604</v>
      </c>
      <c r="R755" s="66">
        <v>43489</v>
      </c>
    </row>
    <row r="756" spans="7:18" x14ac:dyDescent="0.25">
      <c r="G756"/>
      <c r="H756" t="s">
        <v>1784</v>
      </c>
      <c r="I756" t="s">
        <v>1785</v>
      </c>
      <c r="J756" t="s">
        <v>1786</v>
      </c>
      <c r="K756" t="s">
        <v>1698</v>
      </c>
      <c r="L756">
        <v>9138227</v>
      </c>
      <c r="M756">
        <v>64851.27</v>
      </c>
      <c r="N756">
        <v>64081.63</v>
      </c>
      <c r="O756">
        <v>27234.7</v>
      </c>
      <c r="P756">
        <v>4806.12</v>
      </c>
      <c r="Q756" s="66">
        <v>43252</v>
      </c>
      <c r="R756" s="66">
        <v>44074</v>
      </c>
    </row>
    <row r="757" spans="7:18" x14ac:dyDescent="0.25">
      <c r="G757"/>
      <c r="H757" t="s">
        <v>1787</v>
      </c>
      <c r="I757" t="s">
        <v>1788</v>
      </c>
      <c r="J757" t="s">
        <v>1789</v>
      </c>
      <c r="K757" t="s">
        <v>1653</v>
      </c>
      <c r="L757">
        <v>9186746</v>
      </c>
      <c r="M757">
        <v>179678.4</v>
      </c>
      <c r="N757">
        <v>179678.4</v>
      </c>
      <c r="O757">
        <v>76363.320000000007</v>
      </c>
      <c r="P757">
        <v>13475.88</v>
      </c>
      <c r="Q757" s="66">
        <v>43101</v>
      </c>
      <c r="R757" s="66">
        <v>43555</v>
      </c>
    </row>
    <row r="758" spans="7:18" x14ac:dyDescent="0.25">
      <c r="G758"/>
      <c r="H758" t="s">
        <v>1790</v>
      </c>
      <c r="I758" t="s">
        <v>1791</v>
      </c>
      <c r="J758" t="s">
        <v>1792</v>
      </c>
      <c r="K758" t="s">
        <v>1653</v>
      </c>
      <c r="L758">
        <v>9148102</v>
      </c>
      <c r="M758">
        <v>483246.26</v>
      </c>
      <c r="N758">
        <v>463979.61</v>
      </c>
      <c r="O758">
        <v>130816.74</v>
      </c>
      <c r="P758">
        <v>23085.3</v>
      </c>
      <c r="Q758" s="66">
        <v>42896</v>
      </c>
      <c r="R758" s="66">
        <v>44083</v>
      </c>
    </row>
    <row r="759" spans="7:18" x14ac:dyDescent="0.25">
      <c r="G759"/>
      <c r="H759" t="s">
        <v>1793</v>
      </c>
      <c r="I759" t="s">
        <v>1794</v>
      </c>
      <c r="J759" t="s">
        <v>1795</v>
      </c>
      <c r="K759" t="s">
        <v>1653</v>
      </c>
      <c r="L759">
        <v>9152026</v>
      </c>
      <c r="M759">
        <v>175037</v>
      </c>
      <c r="N759">
        <v>149477</v>
      </c>
      <c r="O759">
        <v>63527.73</v>
      </c>
      <c r="P759">
        <v>11210.77</v>
      </c>
      <c r="Q759" s="66">
        <v>43190</v>
      </c>
      <c r="R759" s="66">
        <v>44175</v>
      </c>
    </row>
    <row r="760" spans="7:18" x14ac:dyDescent="0.25">
      <c r="G760"/>
      <c r="H760" t="s">
        <v>1796</v>
      </c>
      <c r="I760" t="s">
        <v>1797</v>
      </c>
      <c r="J760" t="s">
        <v>1798</v>
      </c>
      <c r="K760" t="s">
        <v>1799</v>
      </c>
      <c r="L760">
        <v>9144522</v>
      </c>
      <c r="M760">
        <v>37899.67</v>
      </c>
      <c r="N760">
        <v>32256.12</v>
      </c>
      <c r="O760">
        <v>13708.85</v>
      </c>
      <c r="P760">
        <v>2419.21</v>
      </c>
      <c r="Q760" s="66">
        <v>43101</v>
      </c>
      <c r="R760" s="66">
        <v>44104</v>
      </c>
    </row>
    <row r="761" spans="7:18" x14ac:dyDescent="0.25">
      <c r="G761"/>
      <c r="H761" t="s">
        <v>1800</v>
      </c>
      <c r="I761" t="s">
        <v>1801</v>
      </c>
      <c r="J761" t="s">
        <v>1802</v>
      </c>
      <c r="K761" t="s">
        <v>1799</v>
      </c>
      <c r="L761">
        <v>9157372</v>
      </c>
      <c r="M761">
        <v>70114.399999999994</v>
      </c>
      <c r="N761">
        <v>37889.32</v>
      </c>
      <c r="O761">
        <v>16102.96</v>
      </c>
      <c r="P761">
        <v>2841.7</v>
      </c>
      <c r="Q761" s="66">
        <v>42908</v>
      </c>
      <c r="R761" s="66">
        <v>43960</v>
      </c>
    </row>
    <row r="762" spans="7:18" x14ac:dyDescent="0.25">
      <c r="G762"/>
      <c r="H762" t="s">
        <v>1803</v>
      </c>
      <c r="I762" t="s">
        <v>759</v>
      </c>
      <c r="J762" t="s">
        <v>1804</v>
      </c>
      <c r="K762" t="s">
        <v>1799</v>
      </c>
      <c r="L762">
        <v>9026322</v>
      </c>
      <c r="M762">
        <v>62986</v>
      </c>
      <c r="N762">
        <v>39397.9</v>
      </c>
      <c r="O762">
        <v>33488.22</v>
      </c>
      <c r="P762">
        <v>5909.68</v>
      </c>
      <c r="Q762" s="66">
        <v>43466</v>
      </c>
      <c r="R762" s="66">
        <v>44196</v>
      </c>
    </row>
    <row r="763" spans="7:18" x14ac:dyDescent="0.25">
      <c r="G763"/>
      <c r="H763" t="s">
        <v>1805</v>
      </c>
      <c r="I763" t="s">
        <v>1806</v>
      </c>
      <c r="J763" t="s">
        <v>1807</v>
      </c>
      <c r="K763" t="s">
        <v>1799</v>
      </c>
      <c r="L763">
        <v>9139923</v>
      </c>
      <c r="M763">
        <v>157919.85999999999</v>
      </c>
      <c r="N763">
        <v>156274.74</v>
      </c>
      <c r="O763">
        <v>132833.53</v>
      </c>
      <c r="P763">
        <v>23441.21</v>
      </c>
      <c r="Q763" s="66">
        <v>43497</v>
      </c>
      <c r="R763" s="66">
        <v>43769</v>
      </c>
    </row>
    <row r="764" spans="7:18" x14ac:dyDescent="0.25">
      <c r="G764"/>
      <c r="H764" t="s">
        <v>1808</v>
      </c>
      <c r="I764" t="s">
        <v>762</v>
      </c>
      <c r="J764" t="s">
        <v>1809</v>
      </c>
      <c r="K764" t="s">
        <v>1736</v>
      </c>
      <c r="L764">
        <v>7163701</v>
      </c>
      <c r="M764">
        <v>125437.08</v>
      </c>
      <c r="N764">
        <v>125437.08</v>
      </c>
      <c r="O764">
        <v>106621.52</v>
      </c>
      <c r="P764">
        <v>18815.560000000001</v>
      </c>
      <c r="Q764" s="66">
        <v>43539</v>
      </c>
      <c r="R764" s="66">
        <v>44248</v>
      </c>
    </row>
    <row r="765" spans="7:18" x14ac:dyDescent="0.25">
      <c r="G765"/>
      <c r="H765" t="s">
        <v>1810</v>
      </c>
      <c r="I765" t="s">
        <v>762</v>
      </c>
      <c r="J765" t="s">
        <v>1811</v>
      </c>
      <c r="K765" t="s">
        <v>1736</v>
      </c>
      <c r="L765">
        <v>7163701</v>
      </c>
      <c r="M765">
        <v>25575.74</v>
      </c>
      <c r="N765">
        <v>25201.25</v>
      </c>
      <c r="O765">
        <v>21421.06</v>
      </c>
      <c r="P765">
        <v>3780.19</v>
      </c>
      <c r="Q765" s="66">
        <v>43617</v>
      </c>
      <c r="R765" s="66">
        <v>44347</v>
      </c>
    </row>
    <row r="766" spans="7:18" x14ac:dyDescent="0.25">
      <c r="G766"/>
      <c r="H766" t="s">
        <v>1812</v>
      </c>
      <c r="I766" t="s">
        <v>1685</v>
      </c>
      <c r="J766" t="s">
        <v>1813</v>
      </c>
      <c r="K766" t="s">
        <v>61</v>
      </c>
      <c r="L766">
        <v>7335904</v>
      </c>
      <c r="M766">
        <v>36900</v>
      </c>
      <c r="N766">
        <v>27700</v>
      </c>
      <c r="O766">
        <v>23545</v>
      </c>
      <c r="P766">
        <v>4155</v>
      </c>
      <c r="Q766" s="66">
        <v>43313</v>
      </c>
      <c r="R766" s="66">
        <v>43646</v>
      </c>
    </row>
    <row r="767" spans="7:18" x14ac:dyDescent="0.25">
      <c r="G767"/>
      <c r="H767" t="s">
        <v>1814</v>
      </c>
      <c r="I767" t="s">
        <v>1685</v>
      </c>
      <c r="J767" t="s">
        <v>1815</v>
      </c>
      <c r="K767" t="s">
        <v>61</v>
      </c>
      <c r="L767">
        <v>7335904</v>
      </c>
      <c r="M767">
        <v>49200</v>
      </c>
      <c r="N767">
        <v>27700</v>
      </c>
      <c r="O767">
        <v>23545</v>
      </c>
      <c r="P767">
        <v>4155</v>
      </c>
      <c r="Q767" s="66">
        <v>43661</v>
      </c>
      <c r="R767" s="66">
        <v>44196</v>
      </c>
    </row>
    <row r="768" spans="7:18" x14ac:dyDescent="0.25">
      <c r="G768"/>
      <c r="H768" t="s">
        <v>1816</v>
      </c>
      <c r="I768" t="s">
        <v>762</v>
      </c>
      <c r="J768" t="s">
        <v>1817</v>
      </c>
      <c r="K768" t="s">
        <v>1736</v>
      </c>
      <c r="L768">
        <v>7163701</v>
      </c>
      <c r="M768">
        <v>27948.13</v>
      </c>
      <c r="N768">
        <v>27700</v>
      </c>
      <c r="O768">
        <v>23545</v>
      </c>
      <c r="P768">
        <v>4155</v>
      </c>
      <c r="Q768" s="66">
        <v>43617</v>
      </c>
      <c r="R768" s="66">
        <v>44347</v>
      </c>
    </row>
    <row r="769" spans="7:18" x14ac:dyDescent="0.25">
      <c r="G769"/>
      <c r="H769" t="s">
        <v>1818</v>
      </c>
      <c r="I769" t="s">
        <v>762</v>
      </c>
      <c r="J769" t="s">
        <v>1819</v>
      </c>
      <c r="K769" t="s">
        <v>1736</v>
      </c>
      <c r="L769">
        <v>7163701</v>
      </c>
      <c r="M769">
        <v>125410.69</v>
      </c>
      <c r="N769">
        <v>125410.69</v>
      </c>
      <c r="O769">
        <v>106599.09</v>
      </c>
      <c r="P769">
        <v>18811.599999999999</v>
      </c>
      <c r="Q769" s="66">
        <v>43556</v>
      </c>
      <c r="R769" s="66">
        <v>44276</v>
      </c>
    </row>
    <row r="770" spans="7:18" x14ac:dyDescent="0.25">
      <c r="G770"/>
      <c r="H770" t="s">
        <v>1820</v>
      </c>
      <c r="I770" t="s">
        <v>873</v>
      </c>
      <c r="J770" t="s">
        <v>1821</v>
      </c>
      <c r="K770" t="s">
        <v>1822</v>
      </c>
      <c r="L770">
        <v>7558267</v>
      </c>
      <c r="M770">
        <v>69495</v>
      </c>
      <c r="N770">
        <v>67650</v>
      </c>
      <c r="O770">
        <v>57502.5</v>
      </c>
      <c r="P770">
        <v>10147.5</v>
      </c>
      <c r="Q770" s="66">
        <v>43480</v>
      </c>
      <c r="R770" s="66">
        <v>44165</v>
      </c>
    </row>
    <row r="771" spans="7:18" x14ac:dyDescent="0.25">
      <c r="G771"/>
      <c r="H771" t="s">
        <v>1823</v>
      </c>
      <c r="I771" t="s">
        <v>1824</v>
      </c>
      <c r="J771" t="s">
        <v>1825</v>
      </c>
      <c r="K771" t="s">
        <v>1822</v>
      </c>
      <c r="L771">
        <v>9236833</v>
      </c>
      <c r="M771">
        <v>26464.37</v>
      </c>
      <c r="N771">
        <v>26294.71</v>
      </c>
      <c r="O771">
        <v>11175.25</v>
      </c>
      <c r="P771">
        <v>1972.11</v>
      </c>
      <c r="Q771" s="66">
        <v>43647</v>
      </c>
      <c r="R771" s="66">
        <v>44377</v>
      </c>
    </row>
    <row r="772" spans="7:18" x14ac:dyDescent="0.25">
      <c r="G772"/>
      <c r="H772" t="s">
        <v>1826</v>
      </c>
      <c r="I772" t="s">
        <v>873</v>
      </c>
      <c r="J772" t="s">
        <v>2305</v>
      </c>
      <c r="K772" t="s">
        <v>1822</v>
      </c>
      <c r="L772">
        <v>7558267</v>
      </c>
      <c r="M772">
        <v>584250</v>
      </c>
      <c r="N772">
        <v>584250</v>
      </c>
      <c r="O772">
        <v>424951.32</v>
      </c>
      <c r="P772">
        <v>74991.41</v>
      </c>
      <c r="Q772" s="66">
        <v>43497</v>
      </c>
      <c r="R772" s="66">
        <v>44134</v>
      </c>
    </row>
    <row r="773" spans="7:18" x14ac:dyDescent="0.25">
      <c r="G773"/>
      <c r="H773" t="s">
        <v>1827</v>
      </c>
      <c r="I773" t="s">
        <v>873</v>
      </c>
      <c r="J773" t="s">
        <v>1828</v>
      </c>
      <c r="K773" t="s">
        <v>1822</v>
      </c>
      <c r="L773">
        <v>7558267</v>
      </c>
      <c r="M773">
        <v>52275</v>
      </c>
      <c r="N773">
        <v>52275</v>
      </c>
      <c r="O773">
        <v>44433.75</v>
      </c>
      <c r="P773">
        <v>7841.25</v>
      </c>
      <c r="Q773" s="66">
        <v>43497</v>
      </c>
      <c r="R773" s="66">
        <v>44165</v>
      </c>
    </row>
    <row r="774" spans="7:18" x14ac:dyDescent="0.25">
      <c r="G774"/>
      <c r="H774" t="s">
        <v>1829</v>
      </c>
      <c r="I774" t="s">
        <v>873</v>
      </c>
      <c r="J774" t="s">
        <v>1830</v>
      </c>
      <c r="K774" t="s">
        <v>1822</v>
      </c>
      <c r="L774">
        <v>7558267</v>
      </c>
      <c r="M774">
        <v>66265.8</v>
      </c>
      <c r="N774">
        <v>66265.8</v>
      </c>
      <c r="O774">
        <v>56325.93</v>
      </c>
      <c r="P774">
        <v>9939.8700000000008</v>
      </c>
      <c r="Q774" s="66">
        <v>43467</v>
      </c>
      <c r="R774" s="66">
        <v>44185</v>
      </c>
    </row>
    <row r="775" spans="7:18" x14ac:dyDescent="0.25">
      <c r="G775"/>
      <c r="H775" t="s">
        <v>1831</v>
      </c>
      <c r="I775" t="s">
        <v>1832</v>
      </c>
      <c r="J775" t="s">
        <v>1833</v>
      </c>
      <c r="K775" t="s">
        <v>1822</v>
      </c>
      <c r="L775">
        <v>7505312</v>
      </c>
      <c r="M775">
        <v>164118.95000000001</v>
      </c>
      <c r="N775">
        <v>160358.34</v>
      </c>
      <c r="O775">
        <v>136304.59</v>
      </c>
      <c r="P775">
        <v>24053.75</v>
      </c>
      <c r="Q775" s="66">
        <v>43143</v>
      </c>
      <c r="R775" s="66">
        <v>44286</v>
      </c>
    </row>
    <row r="776" spans="7:18" x14ac:dyDescent="0.25">
      <c r="G776"/>
      <c r="H776" t="s">
        <v>1834</v>
      </c>
      <c r="I776" t="s">
        <v>960</v>
      </c>
      <c r="J776" t="s">
        <v>1835</v>
      </c>
      <c r="K776" t="s">
        <v>1822</v>
      </c>
      <c r="L776">
        <v>7392037</v>
      </c>
      <c r="M776">
        <v>989435.8</v>
      </c>
      <c r="N776">
        <v>989435.8</v>
      </c>
      <c r="O776">
        <v>356424.46</v>
      </c>
      <c r="P776">
        <v>62898.43</v>
      </c>
      <c r="Q776" s="66">
        <v>43405</v>
      </c>
      <c r="R776" s="66">
        <v>44135</v>
      </c>
    </row>
    <row r="777" spans="7:18" x14ac:dyDescent="0.25">
      <c r="G777"/>
      <c r="H777" t="s">
        <v>1836</v>
      </c>
      <c r="I777" t="s">
        <v>960</v>
      </c>
      <c r="J777" t="s">
        <v>1837</v>
      </c>
      <c r="K777" t="s">
        <v>1822</v>
      </c>
      <c r="L777">
        <v>7392037</v>
      </c>
      <c r="M777">
        <v>179044.6</v>
      </c>
      <c r="N777">
        <v>179044.6</v>
      </c>
      <c r="O777">
        <v>152187.91</v>
      </c>
      <c r="P777">
        <v>26856.69</v>
      </c>
      <c r="Q777" s="66">
        <v>43788</v>
      </c>
      <c r="R777" s="66">
        <v>44196</v>
      </c>
    </row>
    <row r="778" spans="7:18" x14ac:dyDescent="0.25">
      <c r="G778"/>
      <c r="H778" t="s">
        <v>1838</v>
      </c>
      <c r="I778" t="s">
        <v>1832</v>
      </c>
      <c r="J778" t="s">
        <v>1839</v>
      </c>
      <c r="K778" t="s">
        <v>1822</v>
      </c>
      <c r="L778">
        <v>7505312</v>
      </c>
      <c r="M778">
        <v>803607.2</v>
      </c>
      <c r="N778">
        <v>803607.2</v>
      </c>
      <c r="O778">
        <v>424935.43</v>
      </c>
      <c r="P778">
        <v>74988.61</v>
      </c>
      <c r="Q778" s="66">
        <v>43783</v>
      </c>
      <c r="R778" s="66">
        <v>44346</v>
      </c>
    </row>
    <row r="779" spans="7:18" x14ac:dyDescent="0.25">
      <c r="G779"/>
      <c r="H779" t="s">
        <v>1840</v>
      </c>
      <c r="I779" t="s">
        <v>2665</v>
      </c>
      <c r="J779" t="s">
        <v>1841</v>
      </c>
      <c r="K779" t="s">
        <v>1822</v>
      </c>
      <c r="L779">
        <v>9232352</v>
      </c>
      <c r="M779">
        <v>171708</v>
      </c>
      <c r="N779">
        <v>171708</v>
      </c>
      <c r="O779">
        <v>72975.899999999994</v>
      </c>
      <c r="P779">
        <v>12878.1</v>
      </c>
      <c r="Q779" s="66">
        <v>43101</v>
      </c>
      <c r="R779" s="66">
        <v>43708</v>
      </c>
    </row>
    <row r="780" spans="7:18" x14ac:dyDescent="0.25">
      <c r="G780"/>
      <c r="H780" t="s">
        <v>1842</v>
      </c>
      <c r="I780" t="s">
        <v>2666</v>
      </c>
      <c r="J780" t="s">
        <v>1843</v>
      </c>
      <c r="K780" t="s">
        <v>1822</v>
      </c>
      <c r="L780">
        <v>9228203</v>
      </c>
      <c r="M780">
        <v>205843.5</v>
      </c>
      <c r="N780">
        <v>205843.5</v>
      </c>
      <c r="O780">
        <v>87483.49</v>
      </c>
      <c r="P780">
        <v>15438.26</v>
      </c>
      <c r="Q780" s="66">
        <v>43096</v>
      </c>
      <c r="R780" s="66">
        <v>43825</v>
      </c>
    </row>
    <row r="781" spans="7:18" x14ac:dyDescent="0.25">
      <c r="G781"/>
      <c r="H781" t="s">
        <v>1844</v>
      </c>
      <c r="I781" t="s">
        <v>1845</v>
      </c>
      <c r="J781" t="s">
        <v>1846</v>
      </c>
      <c r="K781" t="s">
        <v>1822</v>
      </c>
      <c r="L781">
        <v>7557314</v>
      </c>
      <c r="M781">
        <v>123506.94</v>
      </c>
      <c r="N781">
        <v>95411.56</v>
      </c>
      <c r="O781">
        <v>48659.9</v>
      </c>
      <c r="P781">
        <v>8587.0400000000009</v>
      </c>
      <c r="Q781" s="66">
        <v>43739</v>
      </c>
      <c r="R781" s="66">
        <v>44316</v>
      </c>
    </row>
    <row r="782" spans="7:18" x14ac:dyDescent="0.25">
      <c r="G782"/>
      <c r="H782" t="s">
        <v>1847</v>
      </c>
      <c r="I782" t="s">
        <v>2402</v>
      </c>
      <c r="J782" t="s">
        <v>1848</v>
      </c>
      <c r="K782" t="s">
        <v>1822</v>
      </c>
      <c r="L782">
        <v>8862446</v>
      </c>
      <c r="M782">
        <v>203920.86</v>
      </c>
      <c r="N782">
        <v>179455.75</v>
      </c>
      <c r="O782">
        <v>91522.43</v>
      </c>
      <c r="P782">
        <v>16151.02</v>
      </c>
      <c r="Q782" s="66">
        <v>43101</v>
      </c>
      <c r="R782" s="66">
        <v>43830</v>
      </c>
    </row>
    <row r="783" spans="7:18" x14ac:dyDescent="0.25">
      <c r="G783"/>
      <c r="H783" t="s">
        <v>1849</v>
      </c>
      <c r="I783" t="s">
        <v>2667</v>
      </c>
      <c r="J783" t="s">
        <v>1850</v>
      </c>
      <c r="K783" t="s">
        <v>1822</v>
      </c>
      <c r="L783">
        <v>9237515</v>
      </c>
      <c r="M783">
        <v>332306</v>
      </c>
      <c r="N783">
        <v>291491.08</v>
      </c>
      <c r="O783">
        <v>148660.45000000001</v>
      </c>
      <c r="P783">
        <v>26234.2</v>
      </c>
      <c r="Q783" s="66">
        <v>43160</v>
      </c>
      <c r="R783" s="66">
        <v>43889</v>
      </c>
    </row>
    <row r="784" spans="7:18" x14ac:dyDescent="0.25">
      <c r="G784"/>
      <c r="H784" t="s">
        <v>1851</v>
      </c>
      <c r="I784" t="s">
        <v>1852</v>
      </c>
      <c r="J784" t="s">
        <v>1853</v>
      </c>
      <c r="K784" t="s">
        <v>1854</v>
      </c>
      <c r="L784">
        <v>7685547</v>
      </c>
      <c r="M784">
        <v>437394</v>
      </c>
      <c r="N784">
        <v>437394</v>
      </c>
      <c r="O784">
        <v>169980.06</v>
      </c>
      <c r="P784">
        <v>29996.48</v>
      </c>
      <c r="Q784" s="66">
        <v>43466</v>
      </c>
      <c r="R784" s="66">
        <v>43981</v>
      </c>
    </row>
    <row r="785" spans="7:18" x14ac:dyDescent="0.25">
      <c r="G785"/>
      <c r="H785" t="s">
        <v>1855</v>
      </c>
      <c r="I785" t="s">
        <v>1856</v>
      </c>
      <c r="J785" t="s">
        <v>1857</v>
      </c>
      <c r="K785" t="s">
        <v>1854</v>
      </c>
      <c r="L785">
        <v>9188366</v>
      </c>
      <c r="M785">
        <v>189959.7</v>
      </c>
      <c r="N785">
        <v>172671.88</v>
      </c>
      <c r="O785">
        <v>73385.55</v>
      </c>
      <c r="P785">
        <v>12950.39</v>
      </c>
      <c r="Q785" s="66">
        <v>43282</v>
      </c>
      <c r="R785" s="66">
        <v>44196</v>
      </c>
    </row>
    <row r="786" spans="7:18" x14ac:dyDescent="0.25">
      <c r="G786"/>
      <c r="H786" t="s">
        <v>1858</v>
      </c>
      <c r="I786" t="s">
        <v>1859</v>
      </c>
      <c r="J786" t="s">
        <v>1860</v>
      </c>
      <c r="K786" t="s">
        <v>1854</v>
      </c>
      <c r="L786">
        <v>9189613</v>
      </c>
      <c r="M786">
        <v>21115.759999999998</v>
      </c>
      <c r="N786">
        <v>10921.56</v>
      </c>
      <c r="O786">
        <v>4641.66</v>
      </c>
      <c r="P786">
        <v>819.12</v>
      </c>
      <c r="Q786" s="66">
        <v>43369</v>
      </c>
      <c r="R786" s="66">
        <v>44280</v>
      </c>
    </row>
    <row r="787" spans="7:18" x14ac:dyDescent="0.25">
      <c r="G787"/>
      <c r="H787" t="s">
        <v>1861</v>
      </c>
      <c r="I787" t="s">
        <v>754</v>
      </c>
      <c r="J787" t="s">
        <v>1862</v>
      </c>
      <c r="K787" t="s">
        <v>61</v>
      </c>
      <c r="L787">
        <v>7499417</v>
      </c>
      <c r="M787">
        <v>45510</v>
      </c>
      <c r="N787">
        <v>41820</v>
      </c>
      <c r="O787">
        <v>35547</v>
      </c>
      <c r="P787">
        <v>6273</v>
      </c>
      <c r="Q787" s="66">
        <v>42370</v>
      </c>
      <c r="R787" s="66">
        <v>43554</v>
      </c>
    </row>
    <row r="788" spans="7:18" x14ac:dyDescent="0.25">
      <c r="G788"/>
      <c r="H788" t="s">
        <v>1863</v>
      </c>
      <c r="I788" t="s">
        <v>1864</v>
      </c>
      <c r="J788" t="s">
        <v>1865</v>
      </c>
      <c r="K788" t="s">
        <v>61</v>
      </c>
      <c r="L788">
        <v>7383383</v>
      </c>
      <c r="M788">
        <v>519410.39</v>
      </c>
      <c r="N788">
        <v>493626.07</v>
      </c>
      <c r="O788">
        <v>419582.16</v>
      </c>
      <c r="P788">
        <v>74043.91</v>
      </c>
      <c r="Q788" s="66">
        <v>43525</v>
      </c>
      <c r="R788" s="66">
        <v>44196</v>
      </c>
    </row>
    <row r="789" spans="7:18" x14ac:dyDescent="0.25">
      <c r="G789"/>
      <c r="H789" t="s">
        <v>1866</v>
      </c>
      <c r="I789" t="s">
        <v>1864</v>
      </c>
      <c r="J789" t="s">
        <v>1867</v>
      </c>
      <c r="K789" t="s">
        <v>61</v>
      </c>
      <c r="L789">
        <v>7383383</v>
      </c>
      <c r="M789">
        <v>57488.41</v>
      </c>
      <c r="N789">
        <v>20239.099999999999</v>
      </c>
      <c r="O789">
        <v>17203.240000000002</v>
      </c>
      <c r="P789">
        <v>3035.86</v>
      </c>
      <c r="Q789" s="66">
        <v>43344</v>
      </c>
      <c r="R789" s="66">
        <v>43769</v>
      </c>
    </row>
    <row r="790" spans="7:18" x14ac:dyDescent="0.25">
      <c r="G790"/>
      <c r="H790" t="s">
        <v>1868</v>
      </c>
      <c r="I790" t="s">
        <v>1869</v>
      </c>
      <c r="J790" t="s">
        <v>1870</v>
      </c>
      <c r="K790" t="s">
        <v>71</v>
      </c>
      <c r="L790">
        <v>7387937</v>
      </c>
      <c r="M790">
        <v>440922.88</v>
      </c>
      <c r="N790">
        <v>148416.93</v>
      </c>
      <c r="O790">
        <v>126154.39</v>
      </c>
      <c r="P790">
        <v>22262.54</v>
      </c>
      <c r="Q790" s="66">
        <v>43532</v>
      </c>
      <c r="R790" s="66">
        <v>44354</v>
      </c>
    </row>
    <row r="791" spans="7:18" x14ac:dyDescent="0.25">
      <c r="G791"/>
      <c r="H791" t="s">
        <v>1871</v>
      </c>
      <c r="I791" t="s">
        <v>1869</v>
      </c>
      <c r="J791" t="s">
        <v>1872</v>
      </c>
      <c r="K791" t="s">
        <v>71</v>
      </c>
      <c r="L791">
        <v>7387937</v>
      </c>
      <c r="M791">
        <v>64653.72</v>
      </c>
      <c r="N791">
        <v>64653.72</v>
      </c>
      <c r="O791">
        <v>54955.66</v>
      </c>
      <c r="P791">
        <v>9698.06</v>
      </c>
      <c r="Q791" s="66">
        <v>43753</v>
      </c>
      <c r="R791" s="66">
        <v>44325</v>
      </c>
    </row>
    <row r="792" spans="7:18" x14ac:dyDescent="0.25">
      <c r="G792"/>
      <c r="H792" t="s">
        <v>1873</v>
      </c>
      <c r="I792" t="s">
        <v>1869</v>
      </c>
      <c r="J792" t="s">
        <v>1874</v>
      </c>
      <c r="K792" t="s">
        <v>71</v>
      </c>
      <c r="L792">
        <v>7387937</v>
      </c>
      <c r="M792">
        <v>354454.12</v>
      </c>
      <c r="N792">
        <v>354454.12</v>
      </c>
      <c r="O792">
        <v>301286</v>
      </c>
      <c r="P792">
        <v>53168.12</v>
      </c>
      <c r="Q792" s="66">
        <v>43682</v>
      </c>
      <c r="R792" s="66">
        <v>44325</v>
      </c>
    </row>
    <row r="793" spans="7:18" x14ac:dyDescent="0.25">
      <c r="G793"/>
      <c r="H793" t="s">
        <v>1875</v>
      </c>
      <c r="I793" t="s">
        <v>1615</v>
      </c>
      <c r="J793" t="s">
        <v>1876</v>
      </c>
      <c r="K793" t="s">
        <v>1606</v>
      </c>
      <c r="L793">
        <v>7596641</v>
      </c>
      <c r="M793">
        <v>92219.25</v>
      </c>
      <c r="N793">
        <v>92219.25</v>
      </c>
      <c r="O793">
        <v>78386.36</v>
      </c>
      <c r="P793">
        <v>13832.89</v>
      </c>
      <c r="Q793" s="66">
        <v>43643</v>
      </c>
      <c r="R793" s="66">
        <v>43952</v>
      </c>
    </row>
    <row r="794" spans="7:18" x14ac:dyDescent="0.25">
      <c r="G794"/>
      <c r="H794" t="s">
        <v>1877</v>
      </c>
      <c r="I794" t="s">
        <v>1615</v>
      </c>
      <c r="J794" t="s">
        <v>1878</v>
      </c>
      <c r="K794" t="s">
        <v>1606</v>
      </c>
      <c r="L794">
        <v>7596641</v>
      </c>
      <c r="M794">
        <v>184469.25</v>
      </c>
      <c r="N794">
        <v>147631.5</v>
      </c>
      <c r="O794">
        <v>125486.77</v>
      </c>
      <c r="P794">
        <v>22144.73</v>
      </c>
      <c r="Q794" s="66">
        <v>43679</v>
      </c>
      <c r="R794" s="66">
        <v>44177</v>
      </c>
    </row>
    <row r="795" spans="7:18" x14ac:dyDescent="0.25">
      <c r="G795"/>
      <c r="H795" t="s">
        <v>1879</v>
      </c>
      <c r="I795" t="s">
        <v>1880</v>
      </c>
      <c r="J795" t="s">
        <v>1881</v>
      </c>
      <c r="K795" t="s">
        <v>1606</v>
      </c>
      <c r="L795">
        <v>7386845</v>
      </c>
      <c r="M795">
        <v>154302.62</v>
      </c>
      <c r="N795">
        <v>105728.22</v>
      </c>
      <c r="O795">
        <v>89868.99</v>
      </c>
      <c r="P795">
        <v>15859.23</v>
      </c>
      <c r="Q795" s="66">
        <v>43675</v>
      </c>
      <c r="R795" s="66">
        <v>44196</v>
      </c>
    </row>
    <row r="796" spans="7:18" x14ac:dyDescent="0.25">
      <c r="G796"/>
      <c r="H796" t="s">
        <v>1882</v>
      </c>
      <c r="I796" t="s">
        <v>2668</v>
      </c>
      <c r="J796" t="s">
        <v>1883</v>
      </c>
      <c r="K796" t="s">
        <v>1606</v>
      </c>
      <c r="L796">
        <v>7001645</v>
      </c>
      <c r="M796">
        <v>204376.8</v>
      </c>
      <c r="N796">
        <v>117052</v>
      </c>
      <c r="O796">
        <v>99494.2</v>
      </c>
      <c r="P796">
        <v>17557.8</v>
      </c>
      <c r="Q796" s="66">
        <v>43101</v>
      </c>
      <c r="R796" s="66">
        <v>44104</v>
      </c>
    </row>
    <row r="797" spans="7:18" x14ac:dyDescent="0.25">
      <c r="G797"/>
      <c r="H797" t="s">
        <v>1884</v>
      </c>
      <c r="I797" t="s">
        <v>2669</v>
      </c>
      <c r="J797" t="s">
        <v>1885</v>
      </c>
      <c r="K797" t="s">
        <v>1886</v>
      </c>
      <c r="L797">
        <v>9166123</v>
      </c>
      <c r="M797">
        <v>399661.05</v>
      </c>
      <c r="N797">
        <v>397854.05</v>
      </c>
      <c r="O797">
        <v>169087.98</v>
      </c>
      <c r="P797">
        <v>29839.05</v>
      </c>
      <c r="Q797" s="66">
        <v>42795</v>
      </c>
      <c r="R797" s="66">
        <v>43830</v>
      </c>
    </row>
    <row r="798" spans="7:18" x14ac:dyDescent="0.25">
      <c r="G798"/>
      <c r="H798" t="s">
        <v>1887</v>
      </c>
      <c r="I798" t="s">
        <v>2670</v>
      </c>
      <c r="J798" t="s">
        <v>1888</v>
      </c>
      <c r="K798" t="s">
        <v>1886</v>
      </c>
      <c r="L798">
        <v>9201187</v>
      </c>
      <c r="M798">
        <v>19585.16</v>
      </c>
      <c r="N798">
        <v>17990.16</v>
      </c>
      <c r="O798">
        <v>7645.82</v>
      </c>
      <c r="P798">
        <v>1349.26</v>
      </c>
      <c r="Q798" s="66">
        <v>43435</v>
      </c>
      <c r="R798" s="66">
        <v>44166</v>
      </c>
    </row>
    <row r="799" spans="7:18" x14ac:dyDescent="0.25">
      <c r="G799"/>
      <c r="H799" t="s">
        <v>1889</v>
      </c>
      <c r="I799" t="s">
        <v>1890</v>
      </c>
      <c r="J799" t="s">
        <v>1891</v>
      </c>
      <c r="K799" t="s">
        <v>519</v>
      </c>
      <c r="L799">
        <v>9323234</v>
      </c>
      <c r="M799">
        <v>54280.1</v>
      </c>
      <c r="N799">
        <v>54280.1</v>
      </c>
      <c r="O799">
        <v>39217.370000000003</v>
      </c>
      <c r="P799">
        <v>6920.72</v>
      </c>
      <c r="Q799" s="66">
        <v>43516</v>
      </c>
      <c r="R799" s="66">
        <v>44438</v>
      </c>
    </row>
    <row r="800" spans="7:18" x14ac:dyDescent="0.25">
      <c r="G800"/>
      <c r="H800" t="s">
        <v>1892</v>
      </c>
      <c r="I800" t="s">
        <v>1893</v>
      </c>
      <c r="J800" t="s">
        <v>1894</v>
      </c>
      <c r="K800" t="s">
        <v>519</v>
      </c>
      <c r="L800">
        <v>7463097</v>
      </c>
      <c r="M800">
        <v>9131.26</v>
      </c>
      <c r="N800">
        <v>9131.26</v>
      </c>
      <c r="O800">
        <v>6597.34</v>
      </c>
      <c r="P800">
        <v>1164.23</v>
      </c>
      <c r="Q800" s="66">
        <v>43524</v>
      </c>
      <c r="R800" s="66">
        <v>43830</v>
      </c>
    </row>
    <row r="801" spans="7:18" x14ac:dyDescent="0.25">
      <c r="G801"/>
      <c r="H801" t="s">
        <v>1895</v>
      </c>
      <c r="I801" t="s">
        <v>1893</v>
      </c>
      <c r="J801" t="s">
        <v>1896</v>
      </c>
      <c r="K801" t="s">
        <v>519</v>
      </c>
      <c r="L801">
        <v>7463097</v>
      </c>
      <c r="M801">
        <v>12970</v>
      </c>
      <c r="N801">
        <v>12970</v>
      </c>
      <c r="O801">
        <v>9370.82</v>
      </c>
      <c r="P801">
        <v>1653.68</v>
      </c>
      <c r="Q801" s="66">
        <v>43524</v>
      </c>
      <c r="R801" s="66">
        <v>43830</v>
      </c>
    </row>
    <row r="802" spans="7:18" x14ac:dyDescent="0.25">
      <c r="G802"/>
      <c r="H802" t="s">
        <v>1897</v>
      </c>
      <c r="I802" t="s">
        <v>1898</v>
      </c>
      <c r="J802" t="s">
        <v>1899</v>
      </c>
      <c r="K802" t="s">
        <v>519</v>
      </c>
      <c r="L802">
        <v>7558712</v>
      </c>
      <c r="M802">
        <v>4230</v>
      </c>
      <c r="N802">
        <v>4230</v>
      </c>
      <c r="O802">
        <v>3056.17</v>
      </c>
      <c r="P802">
        <v>539.33000000000004</v>
      </c>
      <c r="Q802" s="66">
        <v>43525</v>
      </c>
      <c r="R802" s="66">
        <v>43890</v>
      </c>
    </row>
    <row r="803" spans="7:18" x14ac:dyDescent="0.25">
      <c r="G803"/>
      <c r="H803" t="s">
        <v>1900</v>
      </c>
      <c r="I803" t="s">
        <v>2671</v>
      </c>
      <c r="J803" t="s">
        <v>1901</v>
      </c>
      <c r="K803" t="s">
        <v>1902</v>
      </c>
      <c r="L803">
        <v>9262103</v>
      </c>
      <c r="M803">
        <v>32972.11</v>
      </c>
      <c r="N803">
        <v>32972.11</v>
      </c>
      <c r="O803">
        <v>23822.35</v>
      </c>
      <c r="P803">
        <v>4203.9399999999996</v>
      </c>
      <c r="Q803" s="66">
        <v>43525</v>
      </c>
      <c r="R803" s="66">
        <v>43921</v>
      </c>
    </row>
    <row r="804" spans="7:18" x14ac:dyDescent="0.25">
      <c r="G804"/>
      <c r="H804" t="s">
        <v>1903</v>
      </c>
      <c r="I804" t="s">
        <v>1904</v>
      </c>
      <c r="J804" t="s">
        <v>1905</v>
      </c>
      <c r="K804" t="s">
        <v>1902</v>
      </c>
      <c r="L804">
        <v>7626955</v>
      </c>
      <c r="M804">
        <v>7266.67</v>
      </c>
      <c r="N804">
        <v>7266.67</v>
      </c>
      <c r="O804">
        <v>5250.17</v>
      </c>
      <c r="P804">
        <v>926.5</v>
      </c>
      <c r="Q804" s="66">
        <v>43524</v>
      </c>
      <c r="R804" s="66">
        <v>43830</v>
      </c>
    </row>
    <row r="805" spans="7:18" x14ac:dyDescent="0.25">
      <c r="G805"/>
      <c r="H805" t="s">
        <v>1906</v>
      </c>
      <c r="I805" t="s">
        <v>1907</v>
      </c>
      <c r="J805" t="s">
        <v>1908</v>
      </c>
      <c r="K805" t="s">
        <v>1902</v>
      </c>
      <c r="L805">
        <v>9320804</v>
      </c>
      <c r="M805">
        <v>46570.04</v>
      </c>
      <c r="N805">
        <v>46570.04</v>
      </c>
      <c r="O805">
        <v>33646.85</v>
      </c>
      <c r="P805">
        <v>5937.68</v>
      </c>
      <c r="Q805" s="66">
        <v>43617</v>
      </c>
      <c r="R805" s="66">
        <v>43830</v>
      </c>
    </row>
    <row r="806" spans="7:18" x14ac:dyDescent="0.25">
      <c r="G806"/>
      <c r="H806" t="s">
        <v>1909</v>
      </c>
      <c r="I806" t="s">
        <v>1910</v>
      </c>
      <c r="J806" t="s">
        <v>1911</v>
      </c>
      <c r="K806" t="s">
        <v>1902</v>
      </c>
      <c r="L806">
        <v>9313843</v>
      </c>
      <c r="M806">
        <v>17466.36</v>
      </c>
      <c r="N806">
        <v>17466.36</v>
      </c>
      <c r="O806">
        <v>12619.45</v>
      </c>
      <c r="P806">
        <v>2226.96</v>
      </c>
      <c r="Q806" s="66">
        <v>43524</v>
      </c>
      <c r="R806" s="66">
        <v>43830</v>
      </c>
    </row>
    <row r="807" spans="7:18" x14ac:dyDescent="0.25">
      <c r="G807"/>
      <c r="H807" t="s">
        <v>1912</v>
      </c>
      <c r="I807" t="s">
        <v>1913</v>
      </c>
      <c r="J807" t="s">
        <v>1914</v>
      </c>
      <c r="K807" t="s">
        <v>1902</v>
      </c>
      <c r="L807">
        <v>9314251</v>
      </c>
      <c r="M807">
        <v>21494.95</v>
      </c>
      <c r="N807">
        <v>21494.95</v>
      </c>
      <c r="O807">
        <v>15530.1</v>
      </c>
      <c r="P807">
        <v>2740.61</v>
      </c>
      <c r="Q807" s="66">
        <v>43524</v>
      </c>
      <c r="R807" s="66">
        <v>43830</v>
      </c>
    </row>
    <row r="808" spans="7:18" x14ac:dyDescent="0.25">
      <c r="G808"/>
      <c r="H808" t="s">
        <v>1915</v>
      </c>
      <c r="I808" t="s">
        <v>891</v>
      </c>
      <c r="J808" t="s">
        <v>1916</v>
      </c>
      <c r="K808" t="s">
        <v>1917</v>
      </c>
      <c r="L808">
        <v>7188092</v>
      </c>
      <c r="M808">
        <v>149386.82999999999</v>
      </c>
      <c r="N808">
        <v>110707.12</v>
      </c>
      <c r="O808">
        <v>84690.95</v>
      </c>
      <c r="P808">
        <v>14945.46</v>
      </c>
      <c r="Q808" s="66">
        <v>43255</v>
      </c>
      <c r="R808" s="66">
        <v>43830</v>
      </c>
    </row>
    <row r="809" spans="7:18" x14ac:dyDescent="0.25">
      <c r="H809" t="s">
        <v>2403</v>
      </c>
      <c r="I809" t="s">
        <v>2404</v>
      </c>
      <c r="J809" t="s">
        <v>2778</v>
      </c>
      <c r="K809" t="s">
        <v>65</v>
      </c>
      <c r="M809">
        <v>20263.669999999998</v>
      </c>
      <c r="N809">
        <v>20263.669999999998</v>
      </c>
      <c r="O809">
        <v>8612.06</v>
      </c>
      <c r="P809">
        <v>1519.78</v>
      </c>
      <c r="Q809" s="66">
        <v>43555</v>
      </c>
      <c r="R809" s="66">
        <v>44074</v>
      </c>
    </row>
    <row r="810" spans="7:18" x14ac:dyDescent="0.25">
      <c r="G810"/>
      <c r="H810" t="s">
        <v>1918</v>
      </c>
      <c r="I810" t="s">
        <v>2672</v>
      </c>
      <c r="J810" t="s">
        <v>1919</v>
      </c>
      <c r="K810" t="s">
        <v>1917</v>
      </c>
      <c r="L810">
        <v>9369835</v>
      </c>
      <c r="M810">
        <v>123595.32</v>
      </c>
      <c r="N810">
        <v>122555.32</v>
      </c>
      <c r="O810">
        <v>52086.01</v>
      </c>
      <c r="P810">
        <v>9191.65</v>
      </c>
      <c r="Q810" s="66">
        <v>43710</v>
      </c>
      <c r="R810" s="66">
        <v>43861</v>
      </c>
    </row>
    <row r="811" spans="7:18" x14ac:dyDescent="0.25">
      <c r="G811"/>
      <c r="H811" t="s">
        <v>1920</v>
      </c>
      <c r="I811" t="s">
        <v>977</v>
      </c>
      <c r="J811" t="s">
        <v>1921</v>
      </c>
      <c r="K811" t="s">
        <v>1917</v>
      </c>
      <c r="L811">
        <v>5169841</v>
      </c>
      <c r="M811">
        <v>25118.41</v>
      </c>
      <c r="N811">
        <v>24386.81</v>
      </c>
      <c r="O811">
        <v>10364.39</v>
      </c>
      <c r="P811">
        <v>1829.02</v>
      </c>
      <c r="Q811" s="66">
        <v>43610</v>
      </c>
      <c r="R811" s="66">
        <v>44196</v>
      </c>
    </row>
    <row r="812" spans="7:18" x14ac:dyDescent="0.25">
      <c r="G812"/>
      <c r="H812" t="s">
        <v>2405</v>
      </c>
      <c r="I812" t="s">
        <v>990</v>
      </c>
      <c r="J812" t="s">
        <v>2406</v>
      </c>
      <c r="K812" t="s">
        <v>61</v>
      </c>
      <c r="L812">
        <v>7379153</v>
      </c>
      <c r="M812">
        <v>126123.04</v>
      </c>
      <c r="N812">
        <v>126123.04</v>
      </c>
      <c r="O812">
        <v>107204.58</v>
      </c>
      <c r="P812">
        <v>18918.46</v>
      </c>
      <c r="Q812" s="66">
        <v>43892</v>
      </c>
      <c r="R812" s="66">
        <v>44561</v>
      </c>
    </row>
    <row r="813" spans="7:18" x14ac:dyDescent="0.25">
      <c r="G813"/>
      <c r="H813" t="s">
        <v>2407</v>
      </c>
      <c r="I813" t="s">
        <v>2673</v>
      </c>
      <c r="J813" t="s">
        <v>2408</v>
      </c>
      <c r="K813" t="s">
        <v>1799</v>
      </c>
      <c r="L813">
        <v>9326557</v>
      </c>
      <c r="M813">
        <v>435396.9</v>
      </c>
      <c r="N813">
        <v>435396.9</v>
      </c>
      <c r="O813">
        <v>169981.13</v>
      </c>
      <c r="P813">
        <v>29996.67</v>
      </c>
      <c r="Q813" s="66">
        <v>43920</v>
      </c>
      <c r="R813" s="66">
        <v>44410</v>
      </c>
    </row>
    <row r="814" spans="7:18" x14ac:dyDescent="0.25">
      <c r="G814"/>
      <c r="H814" t="s">
        <v>2409</v>
      </c>
      <c r="I814" t="s">
        <v>2410</v>
      </c>
      <c r="J814" t="s">
        <v>2411</v>
      </c>
      <c r="K814" t="s">
        <v>1799</v>
      </c>
      <c r="L814">
        <v>9351427</v>
      </c>
      <c r="M814">
        <v>158470</v>
      </c>
      <c r="N814">
        <v>158470</v>
      </c>
      <c r="O814">
        <v>134699.5</v>
      </c>
      <c r="P814">
        <v>23770.5</v>
      </c>
      <c r="Q814" s="66">
        <v>43836</v>
      </c>
      <c r="R814" s="66">
        <v>44018</v>
      </c>
    </row>
    <row r="815" spans="7:18" x14ac:dyDescent="0.25">
      <c r="G815"/>
      <c r="H815" t="s">
        <v>1922</v>
      </c>
      <c r="I815" t="s">
        <v>1923</v>
      </c>
      <c r="J815" t="s">
        <v>2674</v>
      </c>
      <c r="K815" t="s">
        <v>1619</v>
      </c>
      <c r="L815">
        <v>7975951</v>
      </c>
      <c r="M815">
        <v>350000</v>
      </c>
      <c r="N815">
        <v>299989.33</v>
      </c>
      <c r="O815">
        <v>254990.93</v>
      </c>
      <c r="P815">
        <v>44998.400000000001</v>
      </c>
      <c r="Q815" s="66">
        <v>43647</v>
      </c>
      <c r="R815" s="66">
        <v>44377</v>
      </c>
    </row>
    <row r="816" spans="7:18" x14ac:dyDescent="0.25">
      <c r="G816"/>
      <c r="H816" t="s">
        <v>1924</v>
      </c>
      <c r="I816" t="s">
        <v>759</v>
      </c>
      <c r="J816" t="s">
        <v>1925</v>
      </c>
      <c r="K816" t="s">
        <v>1619</v>
      </c>
      <c r="L816">
        <v>9026322</v>
      </c>
      <c r="M816">
        <v>212307.32</v>
      </c>
      <c r="N816">
        <v>175512.17</v>
      </c>
      <c r="O816">
        <v>149185.34</v>
      </c>
      <c r="P816">
        <v>26326.83</v>
      </c>
      <c r="Q816" s="66">
        <v>43739</v>
      </c>
      <c r="R816" s="66">
        <v>44470</v>
      </c>
    </row>
    <row r="817" spans="7:18" x14ac:dyDescent="0.25">
      <c r="G817"/>
      <c r="H817" t="s">
        <v>1926</v>
      </c>
      <c r="I817" t="s">
        <v>1927</v>
      </c>
      <c r="J817" t="s">
        <v>1928</v>
      </c>
      <c r="K817" t="s">
        <v>1619</v>
      </c>
      <c r="L817">
        <v>7368267</v>
      </c>
      <c r="M817">
        <v>39426.17</v>
      </c>
      <c r="N817">
        <v>25807.99</v>
      </c>
      <c r="O817">
        <v>21936.79</v>
      </c>
      <c r="P817">
        <v>3871.2</v>
      </c>
      <c r="Q817" s="66">
        <v>43801</v>
      </c>
      <c r="R817" s="66">
        <v>44196</v>
      </c>
    </row>
    <row r="818" spans="7:18" x14ac:dyDescent="0.25">
      <c r="G818"/>
      <c r="H818" t="s">
        <v>2412</v>
      </c>
      <c r="I818" t="s">
        <v>2413</v>
      </c>
      <c r="J818" t="s">
        <v>2414</v>
      </c>
      <c r="K818" t="s">
        <v>1799</v>
      </c>
      <c r="L818">
        <v>9384371</v>
      </c>
      <c r="M818">
        <v>101965.86</v>
      </c>
      <c r="N818">
        <v>66220.23</v>
      </c>
      <c r="O818">
        <v>28143.61</v>
      </c>
      <c r="P818">
        <v>4966.51</v>
      </c>
      <c r="Q818" s="66">
        <v>43647</v>
      </c>
      <c r="R818" s="66">
        <v>44196</v>
      </c>
    </row>
    <row r="819" spans="7:18" x14ac:dyDescent="0.25">
      <c r="G819"/>
      <c r="H819" t="s">
        <v>2415</v>
      </c>
      <c r="I819" t="s">
        <v>2675</v>
      </c>
      <c r="J819" t="s">
        <v>2416</v>
      </c>
      <c r="K819" t="s">
        <v>1799</v>
      </c>
      <c r="L819">
        <v>9383994</v>
      </c>
      <c r="M819">
        <v>75263.37</v>
      </c>
      <c r="N819">
        <v>62374.04</v>
      </c>
      <c r="O819">
        <v>26508.97</v>
      </c>
      <c r="P819">
        <v>4678.05</v>
      </c>
      <c r="Q819" s="66">
        <v>43739</v>
      </c>
      <c r="R819" s="66">
        <v>44196</v>
      </c>
    </row>
    <row r="820" spans="7:18" x14ac:dyDescent="0.25">
      <c r="G820"/>
      <c r="H820" t="s">
        <v>2417</v>
      </c>
      <c r="I820" t="s">
        <v>2676</v>
      </c>
      <c r="J820" t="s">
        <v>2418</v>
      </c>
      <c r="K820" t="s">
        <v>1799</v>
      </c>
      <c r="L820">
        <v>9361066</v>
      </c>
      <c r="M820">
        <v>76644.259999999995</v>
      </c>
      <c r="N820">
        <v>20524.39</v>
      </c>
      <c r="O820">
        <v>8722.8700000000008</v>
      </c>
      <c r="P820">
        <v>1539.33</v>
      </c>
      <c r="Q820" s="66">
        <v>43617</v>
      </c>
      <c r="R820" s="66">
        <v>44347</v>
      </c>
    </row>
    <row r="821" spans="7:18" x14ac:dyDescent="0.25">
      <c r="G821"/>
      <c r="H821" t="s">
        <v>2419</v>
      </c>
      <c r="I821" t="s">
        <v>2420</v>
      </c>
      <c r="J821" t="s">
        <v>2421</v>
      </c>
      <c r="K821" t="s">
        <v>1799</v>
      </c>
      <c r="L821">
        <v>9382824</v>
      </c>
      <c r="M821">
        <v>36900.04</v>
      </c>
      <c r="N821">
        <v>36900</v>
      </c>
      <c r="O821">
        <v>21955.5</v>
      </c>
      <c r="P821">
        <v>3874.5</v>
      </c>
      <c r="Q821" s="66">
        <v>43678</v>
      </c>
      <c r="R821" s="66">
        <v>44227</v>
      </c>
    </row>
    <row r="822" spans="7:18" x14ac:dyDescent="0.25">
      <c r="G822"/>
      <c r="H822" t="s">
        <v>1929</v>
      </c>
      <c r="I822" t="s">
        <v>1930</v>
      </c>
      <c r="J822" t="s">
        <v>1931</v>
      </c>
      <c r="K822" t="s">
        <v>1854</v>
      </c>
      <c r="L822">
        <v>7501306</v>
      </c>
      <c r="M822">
        <v>49994.98</v>
      </c>
      <c r="N822">
        <v>44021.55</v>
      </c>
      <c r="O822">
        <v>29934.65</v>
      </c>
      <c r="P822">
        <v>5282.59</v>
      </c>
      <c r="Q822" s="66">
        <v>43815</v>
      </c>
      <c r="R822" s="66">
        <v>44545</v>
      </c>
    </row>
    <row r="823" spans="7:18" x14ac:dyDescent="0.25">
      <c r="G823"/>
      <c r="H823" t="s">
        <v>1932</v>
      </c>
      <c r="I823" t="s">
        <v>1933</v>
      </c>
      <c r="J823" t="s">
        <v>1934</v>
      </c>
      <c r="K823" t="s">
        <v>1854</v>
      </c>
      <c r="L823">
        <v>9321227</v>
      </c>
      <c r="M823">
        <v>25026.6</v>
      </c>
      <c r="N823">
        <v>25026.6</v>
      </c>
      <c r="O823">
        <v>10636.3</v>
      </c>
      <c r="P823">
        <v>1877</v>
      </c>
      <c r="Q823" s="66">
        <v>43617</v>
      </c>
      <c r="R823" s="66">
        <v>43983</v>
      </c>
    </row>
    <row r="824" spans="7:18" x14ac:dyDescent="0.25">
      <c r="G824"/>
      <c r="H824" t="s">
        <v>2422</v>
      </c>
      <c r="I824" t="s">
        <v>2677</v>
      </c>
      <c r="J824" t="s">
        <v>2423</v>
      </c>
      <c r="K824" t="s">
        <v>1886</v>
      </c>
      <c r="L824">
        <v>9203743</v>
      </c>
      <c r="M824">
        <v>352567.14</v>
      </c>
      <c r="N824">
        <v>340567.14</v>
      </c>
      <c r="O824">
        <v>144741.04999999999</v>
      </c>
      <c r="P824">
        <v>25542.53</v>
      </c>
      <c r="Q824" s="66">
        <v>43392</v>
      </c>
      <c r="R824" s="66">
        <v>44132</v>
      </c>
    </row>
    <row r="825" spans="7:18" x14ac:dyDescent="0.25">
      <c r="G825"/>
      <c r="H825" t="s">
        <v>2424</v>
      </c>
      <c r="I825" t="s">
        <v>2425</v>
      </c>
      <c r="J825" t="s">
        <v>2426</v>
      </c>
      <c r="K825" t="s">
        <v>1886</v>
      </c>
      <c r="L825">
        <v>9333461</v>
      </c>
      <c r="M825">
        <v>122420.81</v>
      </c>
      <c r="N825">
        <v>118820.81</v>
      </c>
      <c r="O825">
        <v>50498.85</v>
      </c>
      <c r="P825">
        <v>8911.56</v>
      </c>
      <c r="Q825" s="66">
        <v>43617</v>
      </c>
      <c r="R825" s="66">
        <v>44196</v>
      </c>
    </row>
    <row r="826" spans="7:18" x14ac:dyDescent="0.25">
      <c r="G826"/>
      <c r="H826" t="s">
        <v>2427</v>
      </c>
      <c r="I826" t="s">
        <v>2678</v>
      </c>
      <c r="J826" t="s">
        <v>2428</v>
      </c>
      <c r="K826" t="s">
        <v>1886</v>
      </c>
      <c r="L826">
        <v>8847884</v>
      </c>
      <c r="M826">
        <v>99048.49</v>
      </c>
      <c r="N826">
        <v>89939.13</v>
      </c>
      <c r="O826">
        <v>38224.14</v>
      </c>
      <c r="P826">
        <v>6745.43</v>
      </c>
      <c r="Q826" s="66">
        <v>43836</v>
      </c>
      <c r="R826" s="66">
        <v>44561</v>
      </c>
    </row>
    <row r="827" spans="7:18" x14ac:dyDescent="0.25">
      <c r="G827"/>
      <c r="H827" t="s">
        <v>2429</v>
      </c>
      <c r="I827" t="s">
        <v>996</v>
      </c>
      <c r="J827" t="s">
        <v>2679</v>
      </c>
      <c r="K827" t="s">
        <v>65</v>
      </c>
      <c r="L827">
        <v>7494521</v>
      </c>
      <c r="M827">
        <v>85464.5</v>
      </c>
      <c r="N827">
        <v>81795</v>
      </c>
      <c r="O827">
        <v>69525.75</v>
      </c>
      <c r="P827">
        <v>12269.25</v>
      </c>
      <c r="Q827" s="66">
        <v>43581</v>
      </c>
      <c r="R827" s="66">
        <v>44281</v>
      </c>
    </row>
    <row r="828" spans="7:18" x14ac:dyDescent="0.25">
      <c r="G828"/>
      <c r="H828" t="s">
        <v>2430</v>
      </c>
      <c r="I828" t="s">
        <v>996</v>
      </c>
      <c r="J828" t="s">
        <v>2431</v>
      </c>
      <c r="K828" t="s">
        <v>65</v>
      </c>
      <c r="L828">
        <v>7494521</v>
      </c>
      <c r="M828">
        <v>262486.09999999998</v>
      </c>
      <c r="N828">
        <v>121155</v>
      </c>
      <c r="O828">
        <v>102981.75</v>
      </c>
      <c r="P828">
        <v>18173.25</v>
      </c>
      <c r="Q828" s="66">
        <v>43581</v>
      </c>
      <c r="R828" s="66">
        <v>44281</v>
      </c>
    </row>
    <row r="829" spans="7:18" x14ac:dyDescent="0.25">
      <c r="G829"/>
      <c r="H829" t="s">
        <v>2432</v>
      </c>
      <c r="I829" t="s">
        <v>996</v>
      </c>
      <c r="J829" t="s">
        <v>2433</v>
      </c>
      <c r="K829" t="s">
        <v>65</v>
      </c>
      <c r="L829">
        <v>7494521</v>
      </c>
      <c r="M829">
        <v>144604.35</v>
      </c>
      <c r="N829">
        <v>110556.74</v>
      </c>
      <c r="O829">
        <v>93973.23</v>
      </c>
      <c r="P829">
        <v>16583.509999999998</v>
      </c>
      <c r="Q829" s="66">
        <v>43581</v>
      </c>
      <c r="R829" s="66">
        <v>44281</v>
      </c>
    </row>
    <row r="830" spans="7:18" x14ac:dyDescent="0.25">
      <c r="G830"/>
      <c r="H830" t="s">
        <v>2434</v>
      </c>
      <c r="I830" t="s">
        <v>2435</v>
      </c>
      <c r="J830" t="s">
        <v>2436</v>
      </c>
      <c r="K830" t="s">
        <v>65</v>
      </c>
      <c r="L830">
        <v>7493003</v>
      </c>
      <c r="M830">
        <v>88017.1</v>
      </c>
      <c r="N830">
        <v>88017.1</v>
      </c>
      <c r="O830">
        <v>74814.539999999994</v>
      </c>
      <c r="P830">
        <v>13202.56</v>
      </c>
      <c r="Q830" s="66">
        <v>43617</v>
      </c>
      <c r="R830" s="66">
        <v>43769</v>
      </c>
    </row>
    <row r="831" spans="7:18" x14ac:dyDescent="0.25">
      <c r="G831"/>
      <c r="H831" t="s">
        <v>2437</v>
      </c>
      <c r="I831" t="s">
        <v>2435</v>
      </c>
      <c r="J831" t="s">
        <v>2438</v>
      </c>
      <c r="K831" t="s">
        <v>65</v>
      </c>
      <c r="L831">
        <v>7493003</v>
      </c>
      <c r="M831">
        <v>141881</v>
      </c>
      <c r="N831">
        <v>141881</v>
      </c>
      <c r="O831">
        <v>120598.85</v>
      </c>
      <c r="P831">
        <v>21282.15</v>
      </c>
      <c r="Q831" s="66">
        <v>43586</v>
      </c>
      <c r="R831" s="66">
        <v>43738</v>
      </c>
    </row>
    <row r="832" spans="7:18" x14ac:dyDescent="0.25">
      <c r="G832"/>
      <c r="H832" t="s">
        <v>2439</v>
      </c>
      <c r="I832" t="s">
        <v>2435</v>
      </c>
      <c r="J832" t="s">
        <v>2440</v>
      </c>
      <c r="K832" t="s">
        <v>65</v>
      </c>
      <c r="L832">
        <v>7493003</v>
      </c>
      <c r="M832">
        <v>106000</v>
      </c>
      <c r="N832">
        <v>106000</v>
      </c>
      <c r="O832">
        <v>90100</v>
      </c>
      <c r="P832">
        <v>15900</v>
      </c>
      <c r="Q832" s="66">
        <v>43739</v>
      </c>
      <c r="R832" s="66">
        <v>43830</v>
      </c>
    </row>
    <row r="833" spans="7:18" x14ac:dyDescent="0.25">
      <c r="G833"/>
      <c r="H833" t="s">
        <v>2441</v>
      </c>
      <c r="I833" t="s">
        <v>2442</v>
      </c>
      <c r="J833" t="s">
        <v>2443</v>
      </c>
      <c r="K833" t="s">
        <v>65</v>
      </c>
      <c r="L833">
        <v>7648734</v>
      </c>
      <c r="M833">
        <v>63570.63</v>
      </c>
      <c r="N833">
        <v>63570.63</v>
      </c>
      <c r="O833">
        <v>54035.040000000001</v>
      </c>
      <c r="P833">
        <v>9535.59</v>
      </c>
      <c r="Q833" s="66">
        <v>43710</v>
      </c>
      <c r="R833" s="66">
        <v>43921</v>
      </c>
    </row>
    <row r="834" spans="7:18" x14ac:dyDescent="0.25">
      <c r="G834"/>
      <c r="H834" t="s">
        <v>2444</v>
      </c>
      <c r="I834" t="s">
        <v>2442</v>
      </c>
      <c r="J834" t="s">
        <v>2445</v>
      </c>
      <c r="K834" t="s">
        <v>65</v>
      </c>
      <c r="L834">
        <v>7648734</v>
      </c>
      <c r="M834">
        <v>322918.61</v>
      </c>
      <c r="N834">
        <v>219977.69</v>
      </c>
      <c r="O834">
        <v>186981.04</v>
      </c>
      <c r="P834">
        <v>32996.65</v>
      </c>
      <c r="Q834" s="66">
        <v>43836</v>
      </c>
      <c r="R834" s="66">
        <v>44196</v>
      </c>
    </row>
    <row r="835" spans="7:18" x14ac:dyDescent="0.25">
      <c r="G835"/>
      <c r="H835" t="s">
        <v>2446</v>
      </c>
      <c r="I835" t="s">
        <v>2442</v>
      </c>
      <c r="J835" t="s">
        <v>2447</v>
      </c>
      <c r="K835" t="s">
        <v>65</v>
      </c>
      <c r="L835">
        <v>7648734</v>
      </c>
      <c r="M835">
        <v>129245.31</v>
      </c>
      <c r="N835">
        <v>38888.239999999998</v>
      </c>
      <c r="O835">
        <v>33055</v>
      </c>
      <c r="P835">
        <v>5833.24</v>
      </c>
      <c r="Q835" s="66">
        <v>43832</v>
      </c>
      <c r="R835" s="66">
        <v>44196</v>
      </c>
    </row>
    <row r="836" spans="7:18" x14ac:dyDescent="0.25">
      <c r="G836"/>
      <c r="H836" t="s">
        <v>2448</v>
      </c>
      <c r="I836" t="s">
        <v>1935</v>
      </c>
      <c r="J836" t="s">
        <v>1936</v>
      </c>
      <c r="K836" t="s">
        <v>803</v>
      </c>
      <c r="L836">
        <v>5168965</v>
      </c>
      <c r="M836">
        <v>41238.76</v>
      </c>
      <c r="N836">
        <v>29920.67</v>
      </c>
      <c r="O836">
        <v>16830.43</v>
      </c>
      <c r="P836">
        <v>5610.07</v>
      </c>
      <c r="Q836" s="66">
        <v>41640</v>
      </c>
      <c r="R836" s="66">
        <v>42735</v>
      </c>
    </row>
    <row r="837" spans="7:18" x14ac:dyDescent="0.25">
      <c r="G837"/>
      <c r="H837" t="s">
        <v>2449</v>
      </c>
      <c r="I837" t="s">
        <v>977</v>
      </c>
      <c r="J837" t="s">
        <v>1937</v>
      </c>
      <c r="K837" t="s">
        <v>803</v>
      </c>
      <c r="L837">
        <v>5169841</v>
      </c>
      <c r="M837">
        <v>279732.73</v>
      </c>
      <c r="N837">
        <v>225626.89</v>
      </c>
      <c r="O837">
        <v>126915.13</v>
      </c>
      <c r="P837">
        <v>42305.04</v>
      </c>
      <c r="Q837" s="66">
        <v>41640</v>
      </c>
      <c r="R837" s="66">
        <v>42735</v>
      </c>
    </row>
    <row r="838" spans="7:18" x14ac:dyDescent="0.25">
      <c r="G838"/>
      <c r="H838" t="s">
        <v>2450</v>
      </c>
      <c r="I838" t="s">
        <v>987</v>
      </c>
      <c r="J838" t="s">
        <v>1938</v>
      </c>
      <c r="K838" t="s">
        <v>803</v>
      </c>
      <c r="L838">
        <v>4913857</v>
      </c>
      <c r="M838">
        <v>294863.52</v>
      </c>
      <c r="N838">
        <v>209232.35</v>
      </c>
      <c r="O838">
        <v>117693.2</v>
      </c>
      <c r="P838">
        <v>39231.06</v>
      </c>
      <c r="Q838" s="66">
        <v>41640</v>
      </c>
      <c r="R838" s="66">
        <v>42735</v>
      </c>
    </row>
    <row r="839" spans="7:18" x14ac:dyDescent="0.25">
      <c r="G839"/>
      <c r="H839" t="s">
        <v>2451</v>
      </c>
      <c r="I839" t="s">
        <v>916</v>
      </c>
      <c r="J839" t="s">
        <v>1939</v>
      </c>
      <c r="K839" t="s">
        <v>803</v>
      </c>
      <c r="L839">
        <v>5826466</v>
      </c>
      <c r="M839">
        <v>51879.74</v>
      </c>
      <c r="N839">
        <v>50891.72</v>
      </c>
      <c r="O839">
        <v>28626.61</v>
      </c>
      <c r="P839">
        <v>9542.18</v>
      </c>
      <c r="Q839" s="66">
        <v>41640</v>
      </c>
      <c r="R839" s="66">
        <v>42735</v>
      </c>
    </row>
    <row r="840" spans="7:18" x14ac:dyDescent="0.25">
      <c r="G840"/>
      <c r="H840" t="s">
        <v>2452</v>
      </c>
      <c r="I840" t="s">
        <v>883</v>
      </c>
      <c r="J840" t="s">
        <v>1940</v>
      </c>
      <c r="K840" t="s">
        <v>803</v>
      </c>
      <c r="L840">
        <v>4912912</v>
      </c>
      <c r="M840">
        <v>435152.05</v>
      </c>
      <c r="N840">
        <v>393238.05</v>
      </c>
      <c r="O840">
        <v>221196.41</v>
      </c>
      <c r="P840">
        <v>73732.13</v>
      </c>
      <c r="Q840" s="66">
        <v>41640</v>
      </c>
      <c r="R840" s="66">
        <v>42735</v>
      </c>
    </row>
    <row r="841" spans="7:18" x14ac:dyDescent="0.25">
      <c r="G841"/>
      <c r="H841" t="s">
        <v>2453</v>
      </c>
      <c r="I841" t="s">
        <v>2585</v>
      </c>
      <c r="J841" t="s">
        <v>1941</v>
      </c>
      <c r="K841" t="s">
        <v>803</v>
      </c>
      <c r="L841">
        <v>5628165</v>
      </c>
      <c r="M841">
        <v>96764.77</v>
      </c>
      <c r="N841">
        <v>64340.36</v>
      </c>
      <c r="O841">
        <v>36191.660000000003</v>
      </c>
      <c r="P841">
        <v>12063.89</v>
      </c>
      <c r="Q841" s="66">
        <v>41640</v>
      </c>
      <c r="R841" s="66">
        <v>42735</v>
      </c>
    </row>
    <row r="842" spans="7:18" x14ac:dyDescent="0.25">
      <c r="G842"/>
      <c r="H842" t="s">
        <v>2454</v>
      </c>
      <c r="I842" t="s">
        <v>1942</v>
      </c>
      <c r="J842" t="s">
        <v>1943</v>
      </c>
      <c r="K842" t="s">
        <v>803</v>
      </c>
      <c r="L842">
        <v>5168957</v>
      </c>
      <c r="M842">
        <v>222036.51</v>
      </c>
      <c r="N842">
        <v>222036.51</v>
      </c>
      <c r="O842">
        <v>124895.53</v>
      </c>
      <c r="P842">
        <v>41631.85</v>
      </c>
      <c r="Q842" s="66">
        <v>41640</v>
      </c>
      <c r="R842" s="66">
        <v>42735</v>
      </c>
    </row>
    <row r="843" spans="7:18" x14ac:dyDescent="0.25">
      <c r="G843"/>
      <c r="H843" t="s">
        <v>2455</v>
      </c>
      <c r="I843" t="s">
        <v>2598</v>
      </c>
      <c r="J843" t="s">
        <v>1944</v>
      </c>
      <c r="K843" t="s">
        <v>65</v>
      </c>
      <c r="L843">
        <v>4907002</v>
      </c>
      <c r="M843">
        <v>381339.26</v>
      </c>
      <c r="N843">
        <v>286697.27</v>
      </c>
      <c r="O843">
        <v>161268.31</v>
      </c>
      <c r="P843">
        <v>53756.09</v>
      </c>
      <c r="Q843" s="66">
        <v>41640</v>
      </c>
      <c r="R843" s="66">
        <v>42825</v>
      </c>
    </row>
    <row r="844" spans="7:18" x14ac:dyDescent="0.25">
      <c r="G844"/>
      <c r="H844" t="s">
        <v>2456</v>
      </c>
      <c r="I844" t="s">
        <v>1016</v>
      </c>
      <c r="J844" t="s">
        <v>1945</v>
      </c>
      <c r="K844" t="s">
        <v>803</v>
      </c>
      <c r="L844">
        <v>4910607</v>
      </c>
      <c r="M844">
        <v>221439.87</v>
      </c>
      <c r="N844">
        <v>176158.76</v>
      </c>
      <c r="O844">
        <v>99089.71</v>
      </c>
      <c r="P844">
        <v>33029.9</v>
      </c>
      <c r="Q844" s="66">
        <v>41640</v>
      </c>
      <c r="R844" s="66">
        <v>42735</v>
      </c>
    </row>
    <row r="845" spans="7:18" x14ac:dyDescent="0.25">
      <c r="G845"/>
      <c r="H845" t="s">
        <v>1946</v>
      </c>
      <c r="I845" t="s">
        <v>1207</v>
      </c>
      <c r="J845" t="s">
        <v>1947</v>
      </c>
      <c r="K845" t="s">
        <v>803</v>
      </c>
      <c r="L845">
        <v>7359721</v>
      </c>
      <c r="M845">
        <v>87795.34</v>
      </c>
      <c r="N845">
        <v>49735.49</v>
      </c>
      <c r="O845">
        <v>27976.22</v>
      </c>
      <c r="P845">
        <v>9325.4</v>
      </c>
      <c r="Q845" s="66">
        <v>41640</v>
      </c>
      <c r="R845" s="66">
        <v>42735</v>
      </c>
    </row>
    <row r="846" spans="7:18" x14ac:dyDescent="0.25">
      <c r="G846"/>
      <c r="H846" t="s">
        <v>1948</v>
      </c>
      <c r="I846" t="s">
        <v>880</v>
      </c>
      <c r="J846" t="s">
        <v>1949</v>
      </c>
      <c r="K846" t="s">
        <v>803</v>
      </c>
      <c r="L846">
        <v>7544372</v>
      </c>
      <c r="M846">
        <v>214559.75</v>
      </c>
      <c r="N846">
        <v>206386.01</v>
      </c>
      <c r="O846">
        <v>116092.13</v>
      </c>
      <c r="P846">
        <v>38697.379999999997</v>
      </c>
      <c r="Q846" s="66">
        <v>41640</v>
      </c>
      <c r="R846" s="66">
        <v>43220</v>
      </c>
    </row>
    <row r="847" spans="7:18" x14ac:dyDescent="0.25">
      <c r="G847"/>
      <c r="H847" t="s">
        <v>1950</v>
      </c>
      <c r="I847" t="s">
        <v>1935</v>
      </c>
      <c r="J847" t="s">
        <v>1951</v>
      </c>
      <c r="K847" t="s">
        <v>803</v>
      </c>
      <c r="L847">
        <v>5168965</v>
      </c>
      <c r="M847">
        <v>23019.73</v>
      </c>
      <c r="N847">
        <v>23019.73</v>
      </c>
      <c r="O847">
        <v>12948.6</v>
      </c>
      <c r="P847">
        <v>4316.2</v>
      </c>
      <c r="Q847" s="66">
        <v>42736</v>
      </c>
      <c r="R847" s="66">
        <v>43465</v>
      </c>
    </row>
    <row r="848" spans="7:18" x14ac:dyDescent="0.25">
      <c r="G848"/>
      <c r="H848" t="s">
        <v>1952</v>
      </c>
      <c r="I848" t="s">
        <v>977</v>
      </c>
      <c r="J848" t="s">
        <v>2680</v>
      </c>
      <c r="K848" t="s">
        <v>65</v>
      </c>
      <c r="L848">
        <v>5169841</v>
      </c>
      <c r="M848">
        <v>627600</v>
      </c>
      <c r="N848">
        <v>243196.24</v>
      </c>
      <c r="O848">
        <v>136798.29999999999</v>
      </c>
      <c r="P848">
        <v>45599.44</v>
      </c>
      <c r="Q848" s="66">
        <v>42736</v>
      </c>
      <c r="R848" s="66">
        <v>43465</v>
      </c>
    </row>
    <row r="849" spans="7:18" x14ac:dyDescent="0.25">
      <c r="G849"/>
      <c r="H849" t="s">
        <v>1953</v>
      </c>
      <c r="I849" t="s">
        <v>2585</v>
      </c>
      <c r="J849" t="s">
        <v>1954</v>
      </c>
      <c r="K849" t="s">
        <v>803</v>
      </c>
      <c r="L849">
        <v>5628165</v>
      </c>
      <c r="M849">
        <v>288578.74</v>
      </c>
      <c r="N849">
        <v>215319.37</v>
      </c>
      <c r="O849">
        <v>121117.14</v>
      </c>
      <c r="P849">
        <v>40372.39</v>
      </c>
      <c r="Q849" s="66">
        <v>42736</v>
      </c>
      <c r="R849" s="66">
        <v>43465</v>
      </c>
    </row>
    <row r="850" spans="7:18" x14ac:dyDescent="0.25">
      <c r="G850"/>
      <c r="H850" t="s">
        <v>1955</v>
      </c>
      <c r="I850" t="s">
        <v>883</v>
      </c>
      <c r="J850" t="s">
        <v>1956</v>
      </c>
      <c r="K850" t="s">
        <v>803</v>
      </c>
      <c r="L850">
        <v>4912912</v>
      </c>
      <c r="M850">
        <v>911731.74</v>
      </c>
      <c r="N850">
        <v>903877.05</v>
      </c>
      <c r="O850">
        <v>508430.85</v>
      </c>
      <c r="P850">
        <v>169476.94</v>
      </c>
      <c r="Q850" s="66">
        <v>42736</v>
      </c>
      <c r="R850" s="66">
        <v>43571</v>
      </c>
    </row>
    <row r="851" spans="7:18" x14ac:dyDescent="0.25">
      <c r="G851"/>
      <c r="H851" t="s">
        <v>1957</v>
      </c>
      <c r="I851" t="s">
        <v>1016</v>
      </c>
      <c r="J851" t="s">
        <v>1958</v>
      </c>
      <c r="K851" t="s">
        <v>803</v>
      </c>
      <c r="L851">
        <v>4910607</v>
      </c>
      <c r="M851">
        <v>270207.5</v>
      </c>
      <c r="N851">
        <v>237645.86</v>
      </c>
      <c r="O851">
        <v>133675.79999999999</v>
      </c>
      <c r="P851">
        <v>44558.6</v>
      </c>
      <c r="Q851" s="66">
        <v>42736</v>
      </c>
      <c r="R851" s="66">
        <v>43465</v>
      </c>
    </row>
    <row r="852" spans="7:18" x14ac:dyDescent="0.25">
      <c r="G852"/>
      <c r="H852" t="s">
        <v>1959</v>
      </c>
      <c r="I852" t="s">
        <v>880</v>
      </c>
      <c r="J852" t="s">
        <v>1960</v>
      </c>
      <c r="K852" t="s">
        <v>803</v>
      </c>
      <c r="L852">
        <v>7544372</v>
      </c>
      <c r="M852">
        <v>160579.59</v>
      </c>
      <c r="N852">
        <v>160579.59</v>
      </c>
      <c r="O852">
        <v>90326.02</v>
      </c>
      <c r="P852">
        <v>30108.67</v>
      </c>
      <c r="Q852" s="66">
        <v>42736</v>
      </c>
      <c r="R852" s="66">
        <v>43465</v>
      </c>
    </row>
    <row r="853" spans="7:18" x14ac:dyDescent="0.25">
      <c r="G853"/>
      <c r="H853" t="s">
        <v>1961</v>
      </c>
      <c r="I853" t="s">
        <v>2598</v>
      </c>
      <c r="J853" t="s">
        <v>2681</v>
      </c>
      <c r="K853" t="s">
        <v>803</v>
      </c>
      <c r="L853">
        <v>4907002</v>
      </c>
      <c r="M853">
        <v>1031863.58</v>
      </c>
      <c r="N853">
        <v>707470.36</v>
      </c>
      <c r="O853">
        <v>397952.08</v>
      </c>
      <c r="P853">
        <v>132650.69</v>
      </c>
      <c r="Q853" s="66">
        <v>42736</v>
      </c>
      <c r="R853" s="66">
        <v>43555</v>
      </c>
    </row>
    <row r="854" spans="7:18" x14ac:dyDescent="0.25">
      <c r="G854"/>
      <c r="H854" t="s">
        <v>1962</v>
      </c>
      <c r="I854" t="s">
        <v>1942</v>
      </c>
      <c r="J854" t="s">
        <v>2682</v>
      </c>
      <c r="K854" t="s">
        <v>803</v>
      </c>
      <c r="L854">
        <v>5168957</v>
      </c>
      <c r="M854">
        <v>232241.94</v>
      </c>
      <c r="N854">
        <v>231981.94</v>
      </c>
      <c r="O854">
        <v>130489.84</v>
      </c>
      <c r="P854">
        <v>43496.62</v>
      </c>
      <c r="Q854" s="66">
        <v>42736</v>
      </c>
      <c r="R854" s="66">
        <v>43465</v>
      </c>
    </row>
    <row r="855" spans="7:18" x14ac:dyDescent="0.25">
      <c r="G855"/>
      <c r="H855" t="s">
        <v>1964</v>
      </c>
      <c r="I855" t="s">
        <v>1207</v>
      </c>
      <c r="J855" t="s">
        <v>1965</v>
      </c>
      <c r="K855" t="s">
        <v>803</v>
      </c>
      <c r="L855">
        <v>7359721</v>
      </c>
      <c r="M855">
        <v>83474.42</v>
      </c>
      <c r="N855">
        <v>66866.679999999993</v>
      </c>
      <c r="O855">
        <v>37612.519999999997</v>
      </c>
      <c r="P855">
        <v>12537.5</v>
      </c>
      <c r="Q855" s="66">
        <v>42736</v>
      </c>
      <c r="R855" s="66">
        <v>43465</v>
      </c>
    </row>
    <row r="856" spans="7:18" x14ac:dyDescent="0.25">
      <c r="G856"/>
      <c r="H856" t="s">
        <v>1966</v>
      </c>
      <c r="I856" t="s">
        <v>987</v>
      </c>
      <c r="J856" t="s">
        <v>1967</v>
      </c>
      <c r="K856" t="s">
        <v>803</v>
      </c>
      <c r="L856">
        <v>4913857</v>
      </c>
      <c r="M856">
        <v>293758.12</v>
      </c>
      <c r="N856">
        <v>188357.36</v>
      </c>
      <c r="O856">
        <v>105951.02</v>
      </c>
      <c r="P856">
        <v>35317</v>
      </c>
      <c r="Q856" s="66">
        <v>42736</v>
      </c>
      <c r="R856" s="66">
        <v>43661</v>
      </c>
    </row>
    <row r="857" spans="7:18" x14ac:dyDescent="0.25">
      <c r="G857"/>
      <c r="H857" t="s">
        <v>1968</v>
      </c>
      <c r="I857" t="s">
        <v>1963</v>
      </c>
      <c r="J857" t="s">
        <v>1969</v>
      </c>
      <c r="K857" t="s">
        <v>803</v>
      </c>
      <c r="L857">
        <v>5021955</v>
      </c>
      <c r="M857">
        <v>55867.9</v>
      </c>
      <c r="N857">
        <v>55867.9</v>
      </c>
      <c r="O857">
        <v>31425.7</v>
      </c>
      <c r="P857">
        <v>10475.23</v>
      </c>
      <c r="Q857" s="66">
        <v>42736</v>
      </c>
      <c r="R857" s="66">
        <v>43524</v>
      </c>
    </row>
    <row r="858" spans="7:18" x14ac:dyDescent="0.25">
      <c r="G858"/>
      <c r="H858" t="s">
        <v>1970</v>
      </c>
      <c r="I858" t="s">
        <v>916</v>
      </c>
      <c r="J858" t="s">
        <v>1971</v>
      </c>
      <c r="K858" t="s">
        <v>803</v>
      </c>
      <c r="L858">
        <v>5826466</v>
      </c>
      <c r="M858">
        <v>47002.82</v>
      </c>
      <c r="N858">
        <v>36498.629999999997</v>
      </c>
      <c r="O858">
        <v>20530.48</v>
      </c>
      <c r="P858">
        <v>6843.49</v>
      </c>
      <c r="Q858" s="66">
        <v>42736</v>
      </c>
      <c r="R858" s="66">
        <v>43465</v>
      </c>
    </row>
    <row r="859" spans="7:18" x14ac:dyDescent="0.25">
      <c r="G859"/>
      <c r="H859" t="s">
        <v>1972</v>
      </c>
      <c r="I859" t="s">
        <v>1935</v>
      </c>
      <c r="J859" t="s">
        <v>1973</v>
      </c>
      <c r="K859" t="s">
        <v>803</v>
      </c>
      <c r="L859">
        <v>5168965</v>
      </c>
      <c r="M859">
        <v>21544.82</v>
      </c>
      <c r="N859">
        <v>21544.82</v>
      </c>
      <c r="O859">
        <v>12118.97</v>
      </c>
      <c r="P859">
        <v>4039.65</v>
      </c>
      <c r="Q859" s="66">
        <v>43466</v>
      </c>
      <c r="R859" s="66">
        <v>43830</v>
      </c>
    </row>
    <row r="860" spans="7:18" x14ac:dyDescent="0.25">
      <c r="G860"/>
      <c r="H860" t="s">
        <v>1974</v>
      </c>
      <c r="I860" t="s">
        <v>916</v>
      </c>
      <c r="J860" t="s">
        <v>1975</v>
      </c>
      <c r="K860" t="s">
        <v>803</v>
      </c>
      <c r="L860">
        <v>5826466</v>
      </c>
      <c r="M860">
        <v>37445.879999999997</v>
      </c>
      <c r="N860">
        <v>37445.879999999997</v>
      </c>
      <c r="O860">
        <v>21063.31</v>
      </c>
      <c r="P860">
        <v>7021.1</v>
      </c>
      <c r="Q860" s="66">
        <v>43466</v>
      </c>
      <c r="R860" s="66">
        <v>43830</v>
      </c>
    </row>
    <row r="861" spans="7:18" x14ac:dyDescent="0.25">
      <c r="G861"/>
      <c r="H861" t="s">
        <v>1976</v>
      </c>
      <c r="I861" t="s">
        <v>1963</v>
      </c>
      <c r="J861" t="s">
        <v>1977</v>
      </c>
      <c r="K861" t="s">
        <v>803</v>
      </c>
      <c r="L861">
        <v>5021955</v>
      </c>
      <c r="M861">
        <v>168617.58</v>
      </c>
      <c r="N861">
        <v>16889.580000000002</v>
      </c>
      <c r="O861">
        <v>9500.39</v>
      </c>
      <c r="P861">
        <v>3166.8</v>
      </c>
      <c r="Q861" s="66">
        <v>43466</v>
      </c>
      <c r="R861" s="66">
        <v>43830</v>
      </c>
    </row>
    <row r="862" spans="7:18" x14ac:dyDescent="0.25">
      <c r="G862"/>
      <c r="H862" t="s">
        <v>1978</v>
      </c>
      <c r="I862" t="s">
        <v>883</v>
      </c>
      <c r="J862" t="s">
        <v>1979</v>
      </c>
      <c r="K862" t="s">
        <v>803</v>
      </c>
      <c r="L862">
        <v>4912912</v>
      </c>
      <c r="M862">
        <v>587082.30000000005</v>
      </c>
      <c r="N862">
        <v>476988.51</v>
      </c>
      <c r="O862">
        <v>268306.03999999998</v>
      </c>
      <c r="P862">
        <v>89435.34</v>
      </c>
      <c r="Q862" s="66">
        <v>43466</v>
      </c>
      <c r="R862" s="66">
        <v>44012</v>
      </c>
    </row>
    <row r="863" spans="7:18" x14ac:dyDescent="0.25">
      <c r="G863"/>
      <c r="H863" t="s">
        <v>1980</v>
      </c>
      <c r="I863" t="s">
        <v>977</v>
      </c>
      <c r="J863" t="s">
        <v>1981</v>
      </c>
      <c r="K863" t="s">
        <v>803</v>
      </c>
      <c r="L863">
        <v>5169841</v>
      </c>
      <c r="M863">
        <v>142281.93</v>
      </c>
      <c r="N863">
        <v>140430.88</v>
      </c>
      <c r="O863">
        <v>78992.37</v>
      </c>
      <c r="P863">
        <v>26330.79</v>
      </c>
      <c r="Q863" s="66">
        <v>43466</v>
      </c>
      <c r="R863" s="66">
        <v>43830</v>
      </c>
    </row>
    <row r="864" spans="7:18" x14ac:dyDescent="0.25">
      <c r="G864"/>
      <c r="H864" t="s">
        <v>1982</v>
      </c>
      <c r="I864" t="s">
        <v>1016</v>
      </c>
      <c r="J864" t="s">
        <v>1983</v>
      </c>
      <c r="K864" t="s">
        <v>803</v>
      </c>
      <c r="L864">
        <v>4910607</v>
      </c>
      <c r="M864">
        <v>195110.39999999999</v>
      </c>
      <c r="N864">
        <v>167409.4</v>
      </c>
      <c r="O864">
        <v>94167.79</v>
      </c>
      <c r="P864">
        <v>31389.26</v>
      </c>
      <c r="Q864" s="66">
        <v>43466</v>
      </c>
      <c r="R864" s="66">
        <v>43830</v>
      </c>
    </row>
    <row r="865" spans="7:18" x14ac:dyDescent="0.25">
      <c r="G865"/>
      <c r="H865" t="s">
        <v>2457</v>
      </c>
      <c r="I865" t="s">
        <v>987</v>
      </c>
      <c r="J865" t="s">
        <v>2458</v>
      </c>
      <c r="K865" t="s">
        <v>803</v>
      </c>
      <c r="L865">
        <v>4913857</v>
      </c>
      <c r="M865">
        <v>331182</v>
      </c>
      <c r="N865">
        <v>329182.38</v>
      </c>
      <c r="O865">
        <v>185165.1</v>
      </c>
      <c r="P865">
        <v>61721.69</v>
      </c>
      <c r="Q865" s="66">
        <v>43466</v>
      </c>
      <c r="R865" s="66">
        <v>43830</v>
      </c>
    </row>
    <row r="866" spans="7:18" x14ac:dyDescent="0.25">
      <c r="G866"/>
      <c r="H866" t="s">
        <v>2459</v>
      </c>
      <c r="I866" t="s">
        <v>880</v>
      </c>
      <c r="J866" t="s">
        <v>2460</v>
      </c>
      <c r="K866" t="s">
        <v>803</v>
      </c>
      <c r="L866">
        <v>7544372</v>
      </c>
      <c r="M866">
        <v>165179.82999999999</v>
      </c>
      <c r="N866">
        <v>94484.9</v>
      </c>
      <c r="O866">
        <v>53147.76</v>
      </c>
      <c r="P866">
        <v>17715.919999999998</v>
      </c>
      <c r="Q866" s="66">
        <v>43466</v>
      </c>
      <c r="R866" s="66">
        <v>43830</v>
      </c>
    </row>
    <row r="867" spans="7:18" x14ac:dyDescent="0.25">
      <c r="G867"/>
      <c r="H867" t="s">
        <v>2461</v>
      </c>
      <c r="I867" t="s">
        <v>2585</v>
      </c>
      <c r="J867" t="s">
        <v>2462</v>
      </c>
      <c r="K867" t="s">
        <v>803</v>
      </c>
      <c r="L867">
        <v>5628165</v>
      </c>
      <c r="M867">
        <v>285432.49</v>
      </c>
      <c r="N867">
        <v>279774.92</v>
      </c>
      <c r="O867">
        <v>157373.4</v>
      </c>
      <c r="P867">
        <v>52457.8</v>
      </c>
      <c r="Q867" s="66">
        <v>43466</v>
      </c>
      <c r="R867" s="66">
        <v>43830</v>
      </c>
    </row>
    <row r="868" spans="7:18" x14ac:dyDescent="0.25">
      <c r="G868"/>
      <c r="H868" t="s">
        <v>1984</v>
      </c>
      <c r="I868" t="s">
        <v>1207</v>
      </c>
      <c r="J868" t="s">
        <v>1985</v>
      </c>
      <c r="K868" t="s">
        <v>803</v>
      </c>
      <c r="L868">
        <v>7359721</v>
      </c>
      <c r="M868">
        <v>64251.040000000001</v>
      </c>
      <c r="N868">
        <v>53276.84</v>
      </c>
      <c r="O868">
        <v>29968.22</v>
      </c>
      <c r="P868">
        <v>9989.41</v>
      </c>
      <c r="Q868" s="66">
        <v>43466</v>
      </c>
      <c r="R868" s="66">
        <v>43830</v>
      </c>
    </row>
    <row r="869" spans="7:18" x14ac:dyDescent="0.25">
      <c r="G869"/>
      <c r="H869" t="s">
        <v>2683</v>
      </c>
      <c r="I869" t="s">
        <v>2598</v>
      </c>
      <c r="J869" t="s">
        <v>2684</v>
      </c>
      <c r="K869" t="s">
        <v>803</v>
      </c>
      <c r="L869">
        <v>4907002</v>
      </c>
      <c r="M869">
        <v>460347.35</v>
      </c>
      <c r="N869">
        <v>413984.85</v>
      </c>
      <c r="O869">
        <v>232866.5</v>
      </c>
      <c r="P869">
        <v>77622.149999999994</v>
      </c>
      <c r="Q869" s="66">
        <v>43466</v>
      </c>
      <c r="R869" s="66">
        <v>43830</v>
      </c>
    </row>
    <row r="870" spans="7:18" x14ac:dyDescent="0.25">
      <c r="G870"/>
      <c r="H870" t="s">
        <v>1986</v>
      </c>
      <c r="I870" t="s">
        <v>1987</v>
      </c>
      <c r="J870" t="s">
        <v>1988</v>
      </c>
      <c r="K870" t="s">
        <v>61</v>
      </c>
      <c r="L870">
        <v>7270516</v>
      </c>
      <c r="M870">
        <v>725399.11</v>
      </c>
      <c r="N870">
        <v>597282.94999999995</v>
      </c>
      <c r="O870">
        <v>268777.33</v>
      </c>
      <c r="P870">
        <v>89592.44</v>
      </c>
      <c r="Q870" s="66">
        <v>42214</v>
      </c>
      <c r="R870" s="66">
        <v>42916</v>
      </c>
    </row>
    <row r="871" spans="7:18" x14ac:dyDescent="0.25">
      <c r="G871"/>
      <c r="H871" t="s">
        <v>1989</v>
      </c>
      <c r="I871" t="s">
        <v>1990</v>
      </c>
      <c r="J871" t="s">
        <v>1991</v>
      </c>
      <c r="K871" t="s">
        <v>61</v>
      </c>
      <c r="L871">
        <v>7373477</v>
      </c>
      <c r="M871">
        <v>162120.75</v>
      </c>
      <c r="N871">
        <v>159585.34</v>
      </c>
      <c r="O871">
        <v>71813.399999999994</v>
      </c>
      <c r="P871">
        <v>23937.8</v>
      </c>
      <c r="Q871" s="66">
        <v>42339</v>
      </c>
      <c r="R871" s="66">
        <v>42794</v>
      </c>
    </row>
    <row r="872" spans="7:18" x14ac:dyDescent="0.25">
      <c r="G872"/>
      <c r="H872" t="s">
        <v>1992</v>
      </c>
      <c r="I872" t="s">
        <v>2571</v>
      </c>
      <c r="J872" t="s">
        <v>1993</v>
      </c>
      <c r="K872" t="s">
        <v>61</v>
      </c>
      <c r="L872">
        <v>7282212</v>
      </c>
      <c r="M872">
        <v>278500</v>
      </c>
      <c r="N872">
        <v>229694.82</v>
      </c>
      <c r="O872">
        <v>172271.12</v>
      </c>
      <c r="P872">
        <v>57423.7</v>
      </c>
      <c r="Q872" s="66">
        <v>42370</v>
      </c>
      <c r="R872" s="66">
        <v>43373</v>
      </c>
    </row>
    <row r="873" spans="7:18" x14ac:dyDescent="0.25">
      <c r="G873"/>
      <c r="H873" t="s">
        <v>1995</v>
      </c>
      <c r="I873" t="s">
        <v>1987</v>
      </c>
      <c r="J873" t="s">
        <v>1996</v>
      </c>
      <c r="K873" t="s">
        <v>61</v>
      </c>
      <c r="L873">
        <v>7270516</v>
      </c>
      <c r="M873">
        <v>193496.36</v>
      </c>
      <c r="N873">
        <v>170362.14</v>
      </c>
      <c r="O873">
        <v>76662.960000000006</v>
      </c>
      <c r="P873">
        <v>25554.32</v>
      </c>
      <c r="Q873" s="66">
        <v>42954</v>
      </c>
      <c r="R873" s="66">
        <v>43100</v>
      </c>
    </row>
    <row r="874" spans="7:18" x14ac:dyDescent="0.25">
      <c r="G874"/>
      <c r="H874" t="s">
        <v>1999</v>
      </c>
      <c r="I874" t="s">
        <v>1990</v>
      </c>
      <c r="J874" t="s">
        <v>2000</v>
      </c>
      <c r="K874" t="s">
        <v>61</v>
      </c>
      <c r="L874">
        <v>7373477</v>
      </c>
      <c r="M874">
        <v>370216.27</v>
      </c>
      <c r="N874">
        <v>328229.55</v>
      </c>
      <c r="O874">
        <v>246172.16</v>
      </c>
      <c r="P874">
        <v>82057.39</v>
      </c>
      <c r="Q874" s="66">
        <v>42727</v>
      </c>
      <c r="R874" s="66">
        <v>42916</v>
      </c>
    </row>
    <row r="875" spans="7:18" x14ac:dyDescent="0.25">
      <c r="G875"/>
      <c r="H875" t="s">
        <v>2001</v>
      </c>
      <c r="I875" t="s">
        <v>2571</v>
      </c>
      <c r="J875" t="s">
        <v>2002</v>
      </c>
      <c r="K875" t="s">
        <v>61</v>
      </c>
      <c r="L875">
        <v>7282212</v>
      </c>
      <c r="M875">
        <v>54500</v>
      </c>
      <c r="N875">
        <v>54500</v>
      </c>
      <c r="O875">
        <v>40875</v>
      </c>
      <c r="P875">
        <v>13625</v>
      </c>
      <c r="Q875" s="66">
        <v>42795</v>
      </c>
      <c r="R875" s="66">
        <v>42886</v>
      </c>
    </row>
    <row r="876" spans="7:18" x14ac:dyDescent="0.25">
      <c r="G876"/>
      <c r="H876" t="s">
        <v>2003</v>
      </c>
      <c r="I876" t="s">
        <v>2571</v>
      </c>
      <c r="J876" t="s">
        <v>2004</v>
      </c>
      <c r="K876" t="s">
        <v>61</v>
      </c>
      <c r="L876">
        <v>7282212</v>
      </c>
      <c r="M876">
        <v>203250</v>
      </c>
      <c r="N876">
        <v>203250</v>
      </c>
      <c r="O876">
        <v>152437.5</v>
      </c>
      <c r="P876">
        <v>50812.5</v>
      </c>
      <c r="Q876" s="66">
        <v>42736</v>
      </c>
      <c r="R876" s="66">
        <v>43861</v>
      </c>
    </row>
    <row r="877" spans="7:18" x14ac:dyDescent="0.25">
      <c r="G877"/>
      <c r="H877" t="s">
        <v>2005</v>
      </c>
      <c r="I877" t="s">
        <v>1987</v>
      </c>
      <c r="J877" t="s">
        <v>2006</v>
      </c>
      <c r="K877" t="s">
        <v>61</v>
      </c>
      <c r="L877">
        <v>7270516</v>
      </c>
      <c r="M877">
        <v>649729.85</v>
      </c>
      <c r="N877">
        <v>649729.85</v>
      </c>
      <c r="O877">
        <v>487297.39</v>
      </c>
      <c r="P877">
        <v>162432.46</v>
      </c>
      <c r="Q877" s="66">
        <v>43385</v>
      </c>
      <c r="R877" s="66">
        <v>44561</v>
      </c>
    </row>
    <row r="878" spans="7:18" x14ac:dyDescent="0.25">
      <c r="G878"/>
      <c r="H878" t="s">
        <v>2007</v>
      </c>
      <c r="I878" t="s">
        <v>2571</v>
      </c>
      <c r="J878" t="s">
        <v>2008</v>
      </c>
      <c r="K878" t="s">
        <v>61</v>
      </c>
      <c r="L878">
        <v>7282212</v>
      </c>
      <c r="M878">
        <v>61750</v>
      </c>
      <c r="N878">
        <v>61750</v>
      </c>
      <c r="O878">
        <v>46312.5</v>
      </c>
      <c r="P878">
        <v>15437.5</v>
      </c>
      <c r="Q878" s="66">
        <v>42736</v>
      </c>
      <c r="R878" s="66">
        <v>43861</v>
      </c>
    </row>
    <row r="879" spans="7:18" x14ac:dyDescent="0.25">
      <c r="G879"/>
      <c r="H879" t="s">
        <v>2009</v>
      </c>
      <c r="I879" t="s">
        <v>2571</v>
      </c>
      <c r="J879" t="s">
        <v>2010</v>
      </c>
      <c r="K879" t="s">
        <v>61</v>
      </c>
      <c r="L879">
        <v>7282212</v>
      </c>
      <c r="M879">
        <v>35000</v>
      </c>
      <c r="N879">
        <v>35000</v>
      </c>
      <c r="O879">
        <v>26250</v>
      </c>
      <c r="P879">
        <v>8750</v>
      </c>
      <c r="Q879" s="66">
        <v>42887</v>
      </c>
      <c r="R879" s="66">
        <v>43861</v>
      </c>
    </row>
    <row r="880" spans="7:18" x14ac:dyDescent="0.25">
      <c r="G880"/>
      <c r="H880" t="s">
        <v>2011</v>
      </c>
      <c r="I880" t="s">
        <v>2571</v>
      </c>
      <c r="J880" t="s">
        <v>2012</v>
      </c>
      <c r="K880" t="s">
        <v>61</v>
      </c>
      <c r="L880">
        <v>7282212</v>
      </c>
      <c r="M880">
        <v>9500</v>
      </c>
      <c r="N880">
        <v>9500</v>
      </c>
      <c r="O880">
        <v>7125</v>
      </c>
      <c r="P880">
        <v>2375</v>
      </c>
      <c r="Q880" s="66">
        <v>42856</v>
      </c>
      <c r="R880" s="66">
        <v>43585</v>
      </c>
    </row>
    <row r="881" spans="7:18" x14ac:dyDescent="0.25">
      <c r="G881"/>
      <c r="H881" t="s">
        <v>2013</v>
      </c>
      <c r="I881" t="s">
        <v>2685</v>
      </c>
      <c r="J881" t="s">
        <v>2014</v>
      </c>
      <c r="K881" t="s">
        <v>71</v>
      </c>
      <c r="L881">
        <v>7136743</v>
      </c>
      <c r="M881">
        <v>179134.88</v>
      </c>
      <c r="N881">
        <v>179134.87</v>
      </c>
      <c r="O881">
        <v>67175.58</v>
      </c>
      <c r="P881">
        <v>22391.86</v>
      </c>
      <c r="Q881" s="66">
        <v>42370</v>
      </c>
      <c r="R881" s="66">
        <v>43830</v>
      </c>
    </row>
    <row r="882" spans="7:18" x14ac:dyDescent="0.25">
      <c r="G882"/>
      <c r="H882" t="s">
        <v>2015</v>
      </c>
      <c r="I882" t="s">
        <v>1987</v>
      </c>
      <c r="J882" t="s">
        <v>2016</v>
      </c>
      <c r="K882" t="s">
        <v>61</v>
      </c>
      <c r="L882">
        <v>7270516</v>
      </c>
      <c r="M882">
        <v>114764.93</v>
      </c>
      <c r="N882">
        <v>92598</v>
      </c>
      <c r="O882">
        <v>41669.1</v>
      </c>
      <c r="P882">
        <v>13889.7</v>
      </c>
      <c r="Q882" s="66">
        <v>42857</v>
      </c>
      <c r="R882" s="66">
        <v>43115</v>
      </c>
    </row>
    <row r="883" spans="7:18" x14ac:dyDescent="0.25">
      <c r="G883"/>
      <c r="H883" t="s">
        <v>2017</v>
      </c>
      <c r="I883" t="s">
        <v>2571</v>
      </c>
      <c r="J883" t="s">
        <v>2018</v>
      </c>
      <c r="K883" t="s">
        <v>61</v>
      </c>
      <c r="L883">
        <v>7282212</v>
      </c>
      <c r="M883">
        <v>60300</v>
      </c>
      <c r="N883">
        <v>60300</v>
      </c>
      <c r="O883">
        <v>45225</v>
      </c>
      <c r="P883">
        <v>15075</v>
      </c>
      <c r="Q883" s="66">
        <v>42795</v>
      </c>
      <c r="R883" s="66">
        <v>43876</v>
      </c>
    </row>
    <row r="884" spans="7:18" x14ac:dyDescent="0.25">
      <c r="G884"/>
      <c r="H884" t="s">
        <v>2022</v>
      </c>
      <c r="I884" t="s">
        <v>1994</v>
      </c>
      <c r="J884" t="s">
        <v>2023</v>
      </c>
      <c r="K884" t="s">
        <v>61</v>
      </c>
      <c r="L884">
        <v>8013252</v>
      </c>
      <c r="M884">
        <v>151014</v>
      </c>
      <c r="N884">
        <v>49378.35</v>
      </c>
      <c r="O884">
        <v>37033.760000000002</v>
      </c>
      <c r="P884">
        <v>12344.59</v>
      </c>
      <c r="Q884" s="66">
        <v>42998</v>
      </c>
      <c r="R884" s="66">
        <v>43100</v>
      </c>
    </row>
    <row r="885" spans="7:18" x14ac:dyDescent="0.25">
      <c r="G885"/>
      <c r="H885" t="s">
        <v>2026</v>
      </c>
      <c r="I885" t="s">
        <v>1987</v>
      </c>
      <c r="J885" t="s">
        <v>2027</v>
      </c>
      <c r="K885" t="s">
        <v>61</v>
      </c>
      <c r="L885">
        <v>7270516</v>
      </c>
      <c r="M885">
        <v>583602.17000000004</v>
      </c>
      <c r="N885">
        <v>578466.35</v>
      </c>
      <c r="O885">
        <v>260309.85</v>
      </c>
      <c r="P885">
        <v>86769.96</v>
      </c>
      <c r="Q885" s="66">
        <v>42951</v>
      </c>
      <c r="R885" s="66">
        <v>43830</v>
      </c>
    </row>
    <row r="886" spans="7:18" x14ac:dyDescent="0.25">
      <c r="G886"/>
      <c r="H886" t="s">
        <v>2030</v>
      </c>
      <c r="I886" t="s">
        <v>1987</v>
      </c>
      <c r="J886" t="s">
        <v>2031</v>
      </c>
      <c r="K886" t="s">
        <v>61</v>
      </c>
      <c r="L886">
        <v>7270516</v>
      </c>
      <c r="M886">
        <v>167569.43</v>
      </c>
      <c r="N886">
        <v>167567.41</v>
      </c>
      <c r="O886">
        <v>75405.34</v>
      </c>
      <c r="P886">
        <v>25135.11</v>
      </c>
      <c r="Q886" s="66">
        <v>43101</v>
      </c>
      <c r="R886" s="66">
        <v>43921</v>
      </c>
    </row>
    <row r="887" spans="7:18" x14ac:dyDescent="0.25">
      <c r="G887"/>
      <c r="H887" t="s">
        <v>2032</v>
      </c>
      <c r="I887" t="s">
        <v>1987</v>
      </c>
      <c r="J887" t="s">
        <v>2033</v>
      </c>
      <c r="K887" t="s">
        <v>61</v>
      </c>
      <c r="L887">
        <v>7270516</v>
      </c>
      <c r="M887">
        <v>119337.91</v>
      </c>
      <c r="N887">
        <v>112221.49</v>
      </c>
      <c r="O887">
        <v>50499.67</v>
      </c>
      <c r="P887">
        <v>16833.22</v>
      </c>
      <c r="Q887" s="66">
        <v>43101</v>
      </c>
      <c r="R887" s="66">
        <v>43465</v>
      </c>
    </row>
    <row r="888" spans="7:18" x14ac:dyDescent="0.25">
      <c r="G888"/>
      <c r="H888" t="s">
        <v>2034</v>
      </c>
      <c r="I888" t="s">
        <v>1990</v>
      </c>
      <c r="J888" t="s">
        <v>2035</v>
      </c>
      <c r="K888" t="s">
        <v>61</v>
      </c>
      <c r="L888">
        <v>7373477</v>
      </c>
      <c r="M888">
        <v>229677.86</v>
      </c>
      <c r="N888">
        <v>220823.53</v>
      </c>
      <c r="O888">
        <v>99370.6</v>
      </c>
      <c r="P888">
        <v>33123.519999999997</v>
      </c>
      <c r="Q888" s="66">
        <v>43090</v>
      </c>
      <c r="R888" s="66">
        <v>43677</v>
      </c>
    </row>
    <row r="889" spans="7:18" x14ac:dyDescent="0.25">
      <c r="G889"/>
      <c r="H889" t="s">
        <v>2036</v>
      </c>
      <c r="I889" t="s">
        <v>2571</v>
      </c>
      <c r="J889" t="s">
        <v>2037</v>
      </c>
      <c r="K889" t="s">
        <v>61</v>
      </c>
      <c r="L889">
        <v>7282212</v>
      </c>
      <c r="M889">
        <v>74950</v>
      </c>
      <c r="N889">
        <v>74950</v>
      </c>
      <c r="O889">
        <v>56212.5</v>
      </c>
      <c r="P889">
        <v>18737.5</v>
      </c>
      <c r="Q889" s="66">
        <v>43313</v>
      </c>
      <c r="R889" s="66">
        <v>43799</v>
      </c>
    </row>
    <row r="890" spans="7:18" x14ac:dyDescent="0.25">
      <c r="G890"/>
      <c r="H890" t="s">
        <v>2040</v>
      </c>
      <c r="I890" t="s">
        <v>2571</v>
      </c>
      <c r="J890" t="s">
        <v>2041</v>
      </c>
      <c r="K890" t="s">
        <v>61</v>
      </c>
      <c r="L890">
        <v>7282212</v>
      </c>
      <c r="M890">
        <v>324831.76</v>
      </c>
      <c r="N890">
        <v>324831.76</v>
      </c>
      <c r="O890">
        <v>243623.82</v>
      </c>
      <c r="P890">
        <v>81207.94</v>
      </c>
      <c r="Q890" s="66">
        <v>43160</v>
      </c>
      <c r="R890" s="66">
        <v>43876</v>
      </c>
    </row>
    <row r="891" spans="7:18" x14ac:dyDescent="0.25">
      <c r="G891"/>
      <c r="H891" t="s">
        <v>2042</v>
      </c>
      <c r="I891" t="s">
        <v>2571</v>
      </c>
      <c r="J891" t="s">
        <v>2043</v>
      </c>
      <c r="K891" t="s">
        <v>61</v>
      </c>
      <c r="L891">
        <v>7282212</v>
      </c>
      <c r="M891">
        <v>13797.37</v>
      </c>
      <c r="N891">
        <v>13797.37</v>
      </c>
      <c r="O891">
        <v>10348.030000000001</v>
      </c>
      <c r="P891">
        <v>3449.34</v>
      </c>
      <c r="Q891" s="66">
        <v>43252</v>
      </c>
      <c r="R891" s="66">
        <v>43876</v>
      </c>
    </row>
    <row r="892" spans="7:18" x14ac:dyDescent="0.25">
      <c r="G892"/>
      <c r="H892" t="s">
        <v>2044</v>
      </c>
      <c r="I892" t="s">
        <v>1987</v>
      </c>
      <c r="J892" t="s">
        <v>2045</v>
      </c>
      <c r="K892" t="s">
        <v>61</v>
      </c>
      <c r="L892">
        <v>7270516</v>
      </c>
      <c r="M892">
        <v>211736.05</v>
      </c>
      <c r="N892">
        <v>184607.41</v>
      </c>
      <c r="O892">
        <v>83073.33</v>
      </c>
      <c r="P892">
        <v>27691.119999999999</v>
      </c>
      <c r="Q892" s="66">
        <v>43344</v>
      </c>
      <c r="R892" s="66">
        <v>43861</v>
      </c>
    </row>
    <row r="893" spans="7:18" x14ac:dyDescent="0.25">
      <c r="G893"/>
      <c r="H893" t="s">
        <v>2046</v>
      </c>
      <c r="I893" t="s">
        <v>1987</v>
      </c>
      <c r="J893" t="s">
        <v>2047</v>
      </c>
      <c r="K893" t="s">
        <v>61</v>
      </c>
      <c r="L893">
        <v>7270516</v>
      </c>
      <c r="M893">
        <v>92803.4</v>
      </c>
      <c r="N893">
        <v>92803.4</v>
      </c>
      <c r="O893">
        <v>41761.53</v>
      </c>
      <c r="P893">
        <v>13920.51</v>
      </c>
      <c r="Q893" s="66">
        <v>43395</v>
      </c>
      <c r="R893" s="66">
        <v>44135</v>
      </c>
    </row>
    <row r="894" spans="7:18" x14ac:dyDescent="0.25">
      <c r="G894"/>
      <c r="H894" t="s">
        <v>2463</v>
      </c>
      <c r="I894" t="s">
        <v>2464</v>
      </c>
      <c r="J894" t="s">
        <v>2465</v>
      </c>
      <c r="K894" t="s">
        <v>65</v>
      </c>
      <c r="L894">
        <v>8471352</v>
      </c>
      <c r="M894">
        <v>681490.89</v>
      </c>
      <c r="N894">
        <v>681490.89</v>
      </c>
      <c r="O894">
        <v>511118.17</v>
      </c>
      <c r="P894">
        <v>170372.72</v>
      </c>
      <c r="Q894" s="66">
        <v>43891</v>
      </c>
      <c r="R894" s="66">
        <v>44196</v>
      </c>
    </row>
    <row r="895" spans="7:18" x14ac:dyDescent="0.25">
      <c r="G895"/>
      <c r="H895" t="s">
        <v>1997</v>
      </c>
      <c r="I895" t="s">
        <v>1110</v>
      </c>
      <c r="J895" t="s">
        <v>1998</v>
      </c>
      <c r="K895" t="s">
        <v>61</v>
      </c>
      <c r="L895">
        <v>8844657</v>
      </c>
      <c r="M895">
        <v>21600</v>
      </c>
      <c r="N895">
        <v>21600</v>
      </c>
      <c r="O895">
        <v>8100</v>
      </c>
      <c r="P895">
        <v>2700</v>
      </c>
      <c r="Q895" s="66">
        <v>42587</v>
      </c>
      <c r="R895" s="66">
        <v>43039</v>
      </c>
    </row>
    <row r="896" spans="7:18" x14ac:dyDescent="0.25">
      <c r="G896"/>
      <c r="H896" t="s">
        <v>2019</v>
      </c>
      <c r="I896" t="s">
        <v>2020</v>
      </c>
      <c r="J896" t="s">
        <v>2021</v>
      </c>
      <c r="K896" t="s">
        <v>65</v>
      </c>
      <c r="L896">
        <v>7295046</v>
      </c>
      <c r="M896">
        <v>270320</v>
      </c>
      <c r="N896">
        <v>254020</v>
      </c>
      <c r="O896">
        <v>95257.5</v>
      </c>
      <c r="P896">
        <v>31752.5</v>
      </c>
      <c r="Q896" s="66">
        <v>42858</v>
      </c>
      <c r="R896" s="66">
        <v>43951</v>
      </c>
    </row>
    <row r="897" spans="7:18" x14ac:dyDescent="0.25">
      <c r="G897"/>
      <c r="H897" t="s">
        <v>2028</v>
      </c>
      <c r="I897" t="s">
        <v>904</v>
      </c>
      <c r="J897" t="s">
        <v>2029</v>
      </c>
      <c r="K897" t="s">
        <v>519</v>
      </c>
      <c r="L897">
        <v>8578875</v>
      </c>
      <c r="M897">
        <v>112607.79</v>
      </c>
      <c r="N897">
        <v>99181.93</v>
      </c>
      <c r="O897">
        <v>74386.45</v>
      </c>
      <c r="P897">
        <v>24795.48</v>
      </c>
      <c r="Q897" s="66">
        <v>42930</v>
      </c>
      <c r="R897" s="66">
        <v>44196</v>
      </c>
    </row>
    <row r="898" spans="7:18" x14ac:dyDescent="0.25">
      <c r="G898"/>
      <c r="H898" t="s">
        <v>2038</v>
      </c>
      <c r="I898" t="s">
        <v>792</v>
      </c>
      <c r="J898" t="s">
        <v>2039</v>
      </c>
      <c r="K898" t="s">
        <v>519</v>
      </c>
      <c r="L898">
        <v>7991621</v>
      </c>
      <c r="M898">
        <v>77441.17</v>
      </c>
      <c r="N898">
        <v>77441.17</v>
      </c>
      <c r="O898">
        <v>58080.88</v>
      </c>
      <c r="P898">
        <v>19360.29</v>
      </c>
      <c r="Q898" s="66">
        <v>43114</v>
      </c>
      <c r="R898" s="66">
        <v>44196</v>
      </c>
    </row>
    <row r="899" spans="7:18" x14ac:dyDescent="0.25">
      <c r="G899"/>
      <c r="H899" t="s">
        <v>2024</v>
      </c>
      <c r="I899" t="s">
        <v>2686</v>
      </c>
      <c r="J899" t="s">
        <v>2025</v>
      </c>
      <c r="K899" t="s">
        <v>519</v>
      </c>
      <c r="L899">
        <v>5613781</v>
      </c>
      <c r="M899">
        <v>35500</v>
      </c>
      <c r="N899">
        <v>35500</v>
      </c>
      <c r="O899">
        <v>7987.5</v>
      </c>
      <c r="P899">
        <v>2662.5</v>
      </c>
      <c r="Q899" s="66">
        <v>42852</v>
      </c>
      <c r="R899" s="66">
        <v>43465</v>
      </c>
    </row>
    <row r="900" spans="7:18" x14ac:dyDescent="0.25">
      <c r="G900"/>
      <c r="H900" t="s">
        <v>2048</v>
      </c>
      <c r="I900" t="s">
        <v>2049</v>
      </c>
      <c r="J900" t="s">
        <v>2050</v>
      </c>
      <c r="K900" t="s">
        <v>71</v>
      </c>
      <c r="L900">
        <v>8845131</v>
      </c>
      <c r="M900">
        <v>363816.57</v>
      </c>
      <c r="N900">
        <v>339720.69</v>
      </c>
      <c r="O900">
        <v>127395.26</v>
      </c>
      <c r="P900">
        <v>42465.09</v>
      </c>
      <c r="Q900" s="66">
        <v>42583</v>
      </c>
      <c r="R900" s="66">
        <v>43205</v>
      </c>
    </row>
    <row r="901" spans="7:18" x14ac:dyDescent="0.25">
      <c r="G901"/>
      <c r="H901" t="s">
        <v>2051</v>
      </c>
      <c r="I901" t="s">
        <v>2052</v>
      </c>
      <c r="J901" t="s">
        <v>2053</v>
      </c>
      <c r="K901" t="s">
        <v>61</v>
      </c>
      <c r="L901">
        <v>7536183</v>
      </c>
      <c r="M901">
        <v>1118384.1399999999</v>
      </c>
      <c r="N901">
        <v>1076020.03</v>
      </c>
      <c r="O901">
        <v>403507.51</v>
      </c>
      <c r="P901">
        <v>134502.51</v>
      </c>
      <c r="Q901" s="66">
        <v>41810</v>
      </c>
      <c r="R901" s="66">
        <v>43861</v>
      </c>
    </row>
    <row r="902" spans="7:18" x14ac:dyDescent="0.25">
      <c r="G902"/>
      <c r="H902" t="s">
        <v>2054</v>
      </c>
      <c r="I902" t="s">
        <v>2055</v>
      </c>
      <c r="J902" t="s">
        <v>2056</v>
      </c>
      <c r="K902" t="s">
        <v>61</v>
      </c>
      <c r="L902">
        <v>7149747</v>
      </c>
      <c r="M902">
        <v>5166901.1500000004</v>
      </c>
      <c r="N902">
        <v>5165274.8899999997</v>
      </c>
      <c r="O902">
        <v>1936978.1</v>
      </c>
      <c r="P902">
        <v>645659.35</v>
      </c>
      <c r="Q902" s="66">
        <v>42522</v>
      </c>
      <c r="R902" s="66">
        <v>43921</v>
      </c>
    </row>
    <row r="903" spans="7:18" x14ac:dyDescent="0.25">
      <c r="G903"/>
      <c r="H903" t="s">
        <v>2057</v>
      </c>
      <c r="I903" t="s">
        <v>2687</v>
      </c>
      <c r="J903" t="s">
        <v>2058</v>
      </c>
      <c r="K903" t="s">
        <v>61</v>
      </c>
      <c r="L903">
        <v>7182184</v>
      </c>
      <c r="M903">
        <v>3604240.24</v>
      </c>
      <c r="N903">
        <v>3136568.13</v>
      </c>
      <c r="O903">
        <v>1176213.06</v>
      </c>
      <c r="P903">
        <v>392071.01</v>
      </c>
      <c r="Q903" s="66">
        <v>42614</v>
      </c>
      <c r="R903" s="66">
        <v>44012</v>
      </c>
    </row>
    <row r="904" spans="7:18" x14ac:dyDescent="0.25">
      <c r="G904"/>
      <c r="H904" t="s">
        <v>2059</v>
      </c>
      <c r="I904" t="s">
        <v>2060</v>
      </c>
      <c r="J904" t="s">
        <v>2688</v>
      </c>
      <c r="K904" t="s">
        <v>65</v>
      </c>
      <c r="L904">
        <v>7329196</v>
      </c>
      <c r="M904">
        <v>2074244.66</v>
      </c>
      <c r="N904">
        <v>2013573.97</v>
      </c>
      <c r="O904">
        <v>755090.25</v>
      </c>
      <c r="P904">
        <v>251696.75</v>
      </c>
      <c r="Q904" s="66">
        <v>42410</v>
      </c>
      <c r="R904" s="66">
        <v>43921</v>
      </c>
    </row>
    <row r="905" spans="7:18" x14ac:dyDescent="0.25">
      <c r="G905"/>
      <c r="H905" t="s">
        <v>2061</v>
      </c>
      <c r="I905" t="s">
        <v>2062</v>
      </c>
      <c r="J905" t="s">
        <v>2063</v>
      </c>
      <c r="K905" t="s">
        <v>61</v>
      </c>
      <c r="L905">
        <v>8860881</v>
      </c>
      <c r="M905">
        <v>757298.93</v>
      </c>
      <c r="N905">
        <v>748876.14</v>
      </c>
      <c r="O905">
        <v>280828.55</v>
      </c>
      <c r="P905">
        <v>93609.52</v>
      </c>
      <c r="Q905" s="66">
        <v>42675</v>
      </c>
      <c r="R905" s="66">
        <v>43555</v>
      </c>
    </row>
    <row r="906" spans="7:18" x14ac:dyDescent="0.25">
      <c r="G906"/>
      <c r="H906" t="s">
        <v>2064</v>
      </c>
      <c r="I906" t="s">
        <v>2689</v>
      </c>
      <c r="J906" t="s">
        <v>2065</v>
      </c>
      <c r="K906" t="s">
        <v>71</v>
      </c>
      <c r="L906">
        <v>7776097</v>
      </c>
      <c r="M906">
        <v>4269277.7300000004</v>
      </c>
      <c r="N906">
        <v>4269277.72</v>
      </c>
      <c r="O906">
        <v>1600979.14</v>
      </c>
      <c r="P906">
        <v>533659.73</v>
      </c>
      <c r="Q906" s="66">
        <v>42653</v>
      </c>
      <c r="R906" s="66">
        <v>43646</v>
      </c>
    </row>
    <row r="907" spans="7:18" x14ac:dyDescent="0.25">
      <c r="G907"/>
      <c r="H907" t="s">
        <v>2066</v>
      </c>
      <c r="I907" t="s">
        <v>2690</v>
      </c>
      <c r="J907" t="s">
        <v>2691</v>
      </c>
      <c r="K907" t="s">
        <v>65</v>
      </c>
      <c r="L907">
        <v>7609021</v>
      </c>
      <c r="M907">
        <v>4499668.68</v>
      </c>
      <c r="N907">
        <v>4498505.33</v>
      </c>
      <c r="O907">
        <v>1686939.5</v>
      </c>
      <c r="P907">
        <v>562313.17000000004</v>
      </c>
      <c r="Q907" s="66">
        <v>41640</v>
      </c>
      <c r="R907" s="66">
        <v>43995</v>
      </c>
    </row>
    <row r="908" spans="7:18" x14ac:dyDescent="0.25">
      <c r="G908"/>
      <c r="H908" t="s">
        <v>2067</v>
      </c>
      <c r="I908" t="s">
        <v>2068</v>
      </c>
      <c r="J908" t="s">
        <v>2069</v>
      </c>
      <c r="K908" t="s">
        <v>71</v>
      </c>
      <c r="L908">
        <v>7309273</v>
      </c>
      <c r="M908">
        <v>1319375.1599999999</v>
      </c>
      <c r="N908">
        <v>1296625.95</v>
      </c>
      <c r="O908">
        <v>486234.74</v>
      </c>
      <c r="P908">
        <v>162078.24</v>
      </c>
      <c r="Q908" s="66">
        <v>42737</v>
      </c>
      <c r="R908" s="66">
        <v>43873</v>
      </c>
    </row>
    <row r="909" spans="7:18" x14ac:dyDescent="0.25">
      <c r="G909"/>
      <c r="H909" t="s">
        <v>2070</v>
      </c>
      <c r="I909" t="s">
        <v>2071</v>
      </c>
      <c r="J909" t="s">
        <v>2692</v>
      </c>
      <c r="K909" t="s">
        <v>65</v>
      </c>
      <c r="L909">
        <v>7966975</v>
      </c>
      <c r="M909">
        <v>6251848.4199999999</v>
      </c>
      <c r="N909">
        <v>6160543.6100000003</v>
      </c>
      <c r="O909">
        <v>2310203.86</v>
      </c>
      <c r="P909">
        <v>770067.95</v>
      </c>
      <c r="Q909" s="66">
        <v>42370</v>
      </c>
      <c r="R909" s="66">
        <v>43830</v>
      </c>
    </row>
    <row r="910" spans="7:18" x14ac:dyDescent="0.25">
      <c r="G910"/>
      <c r="H910" t="s">
        <v>2072</v>
      </c>
      <c r="I910" t="s">
        <v>2073</v>
      </c>
      <c r="J910" t="s">
        <v>2074</v>
      </c>
      <c r="K910" t="s">
        <v>71</v>
      </c>
      <c r="L910">
        <v>7183767</v>
      </c>
      <c r="M910">
        <v>4586593.08</v>
      </c>
      <c r="N910">
        <v>4369416.34</v>
      </c>
      <c r="O910">
        <v>1638531.13</v>
      </c>
      <c r="P910">
        <v>546177.04</v>
      </c>
      <c r="Q910" s="66">
        <v>41740</v>
      </c>
      <c r="R910" s="66">
        <v>43646</v>
      </c>
    </row>
    <row r="911" spans="7:18" x14ac:dyDescent="0.25">
      <c r="G911"/>
      <c r="H911" t="s">
        <v>2075</v>
      </c>
      <c r="I911" t="s">
        <v>2076</v>
      </c>
      <c r="J911" t="s">
        <v>2077</v>
      </c>
      <c r="K911" t="s">
        <v>71</v>
      </c>
      <c r="L911">
        <v>4997784</v>
      </c>
      <c r="M911">
        <v>4820844.01</v>
      </c>
      <c r="N911">
        <v>4820844.01</v>
      </c>
      <c r="O911">
        <v>1807816.51</v>
      </c>
      <c r="P911">
        <v>602605.5</v>
      </c>
      <c r="Q911" s="66">
        <v>42491</v>
      </c>
      <c r="R911" s="66">
        <v>43921</v>
      </c>
    </row>
    <row r="912" spans="7:18" x14ac:dyDescent="0.25">
      <c r="G912"/>
      <c r="H912" t="s">
        <v>2078</v>
      </c>
      <c r="I912" t="s">
        <v>2693</v>
      </c>
      <c r="J912" t="s">
        <v>2694</v>
      </c>
      <c r="K912" t="s">
        <v>77</v>
      </c>
      <c r="L912">
        <v>7361712</v>
      </c>
      <c r="M912">
        <v>1648173.39</v>
      </c>
      <c r="N912">
        <v>1418452.21</v>
      </c>
      <c r="O912">
        <v>531919.59</v>
      </c>
      <c r="P912">
        <v>177306.53</v>
      </c>
      <c r="Q912" s="66">
        <v>41767</v>
      </c>
      <c r="R912" s="66">
        <v>43967</v>
      </c>
    </row>
    <row r="913" spans="7:18" x14ac:dyDescent="0.25">
      <c r="G913"/>
      <c r="H913" t="s">
        <v>2079</v>
      </c>
      <c r="I913" t="s">
        <v>2695</v>
      </c>
      <c r="J913" t="s">
        <v>2080</v>
      </c>
      <c r="K913" t="s">
        <v>61</v>
      </c>
      <c r="L913">
        <v>7105482</v>
      </c>
      <c r="M913">
        <v>16067465.140000001</v>
      </c>
      <c r="N913">
        <v>12999977.810000001</v>
      </c>
      <c r="O913">
        <v>4874991.68</v>
      </c>
      <c r="P913">
        <v>1624997.24</v>
      </c>
      <c r="Q913" s="66">
        <v>42229</v>
      </c>
      <c r="R913" s="66">
        <v>43861</v>
      </c>
    </row>
    <row r="914" spans="7:18" x14ac:dyDescent="0.25">
      <c r="G914"/>
      <c r="H914" t="s">
        <v>2081</v>
      </c>
      <c r="I914" t="s">
        <v>2082</v>
      </c>
      <c r="J914" t="s">
        <v>2083</v>
      </c>
      <c r="K914" t="s">
        <v>61</v>
      </c>
      <c r="L914">
        <v>8227776</v>
      </c>
      <c r="M914">
        <v>9782295.8900000006</v>
      </c>
      <c r="N914">
        <v>9492423.3200000003</v>
      </c>
      <c r="O914">
        <v>3559658.75</v>
      </c>
      <c r="P914">
        <v>1186552.92</v>
      </c>
      <c r="Q914" s="66">
        <v>42186</v>
      </c>
      <c r="R914" s="66">
        <v>43962</v>
      </c>
    </row>
    <row r="915" spans="7:18" x14ac:dyDescent="0.25">
      <c r="G915"/>
      <c r="H915" t="s">
        <v>2084</v>
      </c>
      <c r="I915" t="s">
        <v>2085</v>
      </c>
      <c r="J915" t="s">
        <v>2086</v>
      </c>
      <c r="K915" t="s">
        <v>61</v>
      </c>
      <c r="L915">
        <v>7588703</v>
      </c>
      <c r="M915">
        <v>496310.65</v>
      </c>
      <c r="N915">
        <v>480929.15</v>
      </c>
      <c r="O915">
        <v>180348.43</v>
      </c>
      <c r="P915">
        <v>60116.15</v>
      </c>
      <c r="Q915" s="66">
        <v>42542</v>
      </c>
      <c r="R915" s="66">
        <v>44136</v>
      </c>
    </row>
    <row r="916" spans="7:18" x14ac:dyDescent="0.25">
      <c r="G916"/>
      <c r="H916" t="s">
        <v>2087</v>
      </c>
      <c r="I916" t="s">
        <v>2696</v>
      </c>
      <c r="J916" t="s">
        <v>2697</v>
      </c>
      <c r="K916" t="s">
        <v>77</v>
      </c>
      <c r="L916">
        <v>8849063</v>
      </c>
      <c r="M916">
        <v>13000000</v>
      </c>
      <c r="N916">
        <v>12999999.99</v>
      </c>
      <c r="O916">
        <v>4875000</v>
      </c>
      <c r="P916">
        <v>1625000</v>
      </c>
      <c r="Q916" s="66">
        <v>42320</v>
      </c>
      <c r="R916" s="66">
        <v>44025</v>
      </c>
    </row>
    <row r="917" spans="7:18" x14ac:dyDescent="0.25">
      <c r="G917"/>
      <c r="H917" t="s">
        <v>2088</v>
      </c>
      <c r="I917" t="s">
        <v>883</v>
      </c>
      <c r="J917" t="s">
        <v>2089</v>
      </c>
      <c r="K917" t="s">
        <v>61</v>
      </c>
      <c r="L917">
        <v>4912912</v>
      </c>
      <c r="M917">
        <v>1510231.7</v>
      </c>
      <c r="N917">
        <v>1510231.7</v>
      </c>
      <c r="O917">
        <v>566336.89</v>
      </c>
      <c r="P917">
        <v>188778.96</v>
      </c>
      <c r="Q917" s="66">
        <v>42348</v>
      </c>
      <c r="R917" s="66">
        <v>43895</v>
      </c>
    </row>
    <row r="918" spans="7:18" x14ac:dyDescent="0.25">
      <c r="G918"/>
      <c r="H918" t="s">
        <v>2090</v>
      </c>
      <c r="I918" t="s">
        <v>2698</v>
      </c>
      <c r="J918" t="s">
        <v>2699</v>
      </c>
      <c r="K918" t="s">
        <v>65</v>
      </c>
      <c r="L918">
        <v>4914114</v>
      </c>
      <c r="M918">
        <v>2633267.2599999998</v>
      </c>
      <c r="N918">
        <v>2605042.66</v>
      </c>
      <c r="O918">
        <v>976891.01</v>
      </c>
      <c r="P918">
        <v>325630.33</v>
      </c>
      <c r="Q918" s="66">
        <v>42064</v>
      </c>
      <c r="R918" s="66">
        <v>43921</v>
      </c>
    </row>
    <row r="919" spans="7:18" x14ac:dyDescent="0.25">
      <c r="G919"/>
      <c r="H919" t="s">
        <v>2091</v>
      </c>
      <c r="I919" t="s">
        <v>2700</v>
      </c>
      <c r="J919" t="s">
        <v>2701</v>
      </c>
      <c r="K919" t="s">
        <v>65</v>
      </c>
      <c r="L919">
        <v>4911947</v>
      </c>
      <c r="M919">
        <v>2753292.6</v>
      </c>
      <c r="N919">
        <v>2665726.58</v>
      </c>
      <c r="O919">
        <v>999647.47</v>
      </c>
      <c r="P919">
        <v>333215.82</v>
      </c>
      <c r="Q919" s="66">
        <v>41640</v>
      </c>
      <c r="R919" s="66">
        <v>44146</v>
      </c>
    </row>
    <row r="920" spans="7:18" x14ac:dyDescent="0.25">
      <c r="G920"/>
      <c r="H920" t="s">
        <v>2092</v>
      </c>
      <c r="I920" t="s">
        <v>2685</v>
      </c>
      <c r="J920" t="s">
        <v>2093</v>
      </c>
      <c r="K920" t="s">
        <v>71</v>
      </c>
      <c r="L920">
        <v>7136743</v>
      </c>
      <c r="M920">
        <v>2529844.41</v>
      </c>
      <c r="N920">
        <v>2334737.37</v>
      </c>
      <c r="O920">
        <v>875526.52</v>
      </c>
      <c r="P920">
        <v>291842.18</v>
      </c>
      <c r="Q920" s="66">
        <v>41666</v>
      </c>
      <c r="R920" s="66">
        <v>44196</v>
      </c>
    </row>
    <row r="921" spans="7:18" x14ac:dyDescent="0.25">
      <c r="G921"/>
      <c r="H921" t="s">
        <v>2094</v>
      </c>
      <c r="I921" t="s">
        <v>2702</v>
      </c>
      <c r="J921" t="s">
        <v>2095</v>
      </c>
      <c r="K921" t="s">
        <v>71</v>
      </c>
      <c r="L921">
        <v>7332836</v>
      </c>
      <c r="M921">
        <v>7118280.3499999996</v>
      </c>
      <c r="N921">
        <v>6428367.1699999999</v>
      </c>
      <c r="O921">
        <v>2410637.71</v>
      </c>
      <c r="P921">
        <v>803545.89</v>
      </c>
      <c r="Q921" s="66">
        <v>42669</v>
      </c>
      <c r="R921" s="66">
        <v>44196</v>
      </c>
    </row>
    <row r="922" spans="7:18" x14ac:dyDescent="0.25">
      <c r="G922"/>
      <c r="H922" t="s">
        <v>2096</v>
      </c>
      <c r="I922" t="s">
        <v>2097</v>
      </c>
      <c r="J922" t="s">
        <v>2703</v>
      </c>
      <c r="K922" t="s">
        <v>519</v>
      </c>
      <c r="L922">
        <v>4911986</v>
      </c>
      <c r="M922">
        <v>5232800</v>
      </c>
      <c r="N922">
        <v>5232800</v>
      </c>
      <c r="O922">
        <v>2550990</v>
      </c>
      <c r="P922">
        <v>850330</v>
      </c>
      <c r="Q922" s="66">
        <v>42887</v>
      </c>
      <c r="R922" s="66">
        <v>43465</v>
      </c>
    </row>
    <row r="923" spans="7:18" x14ac:dyDescent="0.25">
      <c r="G923"/>
      <c r="H923" t="s">
        <v>2098</v>
      </c>
      <c r="I923" t="s">
        <v>2099</v>
      </c>
      <c r="J923" t="s">
        <v>2100</v>
      </c>
      <c r="K923" t="s">
        <v>519</v>
      </c>
      <c r="L923">
        <v>8926413</v>
      </c>
      <c r="M923">
        <v>42136.959999999999</v>
      </c>
      <c r="N923">
        <v>20951.599999999999</v>
      </c>
      <c r="O923">
        <v>10213.9</v>
      </c>
      <c r="P923">
        <v>3404.63</v>
      </c>
      <c r="Q923" s="66">
        <v>42585</v>
      </c>
      <c r="R923" s="66">
        <v>43830</v>
      </c>
    </row>
    <row r="924" spans="7:18" x14ac:dyDescent="0.25">
      <c r="G924"/>
      <c r="H924" t="s">
        <v>2101</v>
      </c>
      <c r="I924" t="s">
        <v>2102</v>
      </c>
      <c r="J924" t="s">
        <v>2103</v>
      </c>
      <c r="K924" t="s">
        <v>71</v>
      </c>
      <c r="L924">
        <v>7066176</v>
      </c>
      <c r="M924">
        <v>1170408.8</v>
      </c>
      <c r="N924">
        <v>1114414.5900000001</v>
      </c>
      <c r="O924">
        <v>417905.46</v>
      </c>
      <c r="P924">
        <v>139301.84</v>
      </c>
      <c r="Q924" s="66">
        <v>42826</v>
      </c>
      <c r="R924" s="66">
        <v>44196</v>
      </c>
    </row>
    <row r="925" spans="7:18" x14ac:dyDescent="0.25">
      <c r="G925"/>
      <c r="H925" t="s">
        <v>2104</v>
      </c>
      <c r="I925" t="s">
        <v>2105</v>
      </c>
      <c r="J925" t="s">
        <v>2106</v>
      </c>
      <c r="K925" t="s">
        <v>65</v>
      </c>
      <c r="L925">
        <v>8862261</v>
      </c>
      <c r="M925">
        <v>204893.64</v>
      </c>
      <c r="N925">
        <v>151294.03</v>
      </c>
      <c r="O925">
        <v>56735.27</v>
      </c>
      <c r="P925">
        <v>18911.759999999998</v>
      </c>
      <c r="Q925" s="66">
        <v>42531</v>
      </c>
      <c r="R925" s="66">
        <v>44000</v>
      </c>
    </row>
    <row r="926" spans="7:18" x14ac:dyDescent="0.25">
      <c r="G926"/>
      <c r="H926" t="s">
        <v>2107</v>
      </c>
      <c r="I926" t="s">
        <v>2704</v>
      </c>
      <c r="J926" t="s">
        <v>2108</v>
      </c>
      <c r="K926" t="s">
        <v>65</v>
      </c>
      <c r="L926">
        <v>7660484</v>
      </c>
      <c r="M926">
        <v>389079.45</v>
      </c>
      <c r="N926">
        <v>389079.45</v>
      </c>
      <c r="O926">
        <v>145904.79</v>
      </c>
      <c r="P926">
        <v>48634.94</v>
      </c>
      <c r="Q926" s="66">
        <v>41858</v>
      </c>
      <c r="R926" s="66">
        <v>44012</v>
      </c>
    </row>
    <row r="927" spans="7:18" x14ac:dyDescent="0.25">
      <c r="G927"/>
      <c r="H927" t="s">
        <v>2109</v>
      </c>
      <c r="I927" t="s">
        <v>2705</v>
      </c>
      <c r="J927" t="s">
        <v>2110</v>
      </c>
      <c r="K927" t="s">
        <v>71</v>
      </c>
      <c r="L927">
        <v>8847621</v>
      </c>
      <c r="M927">
        <v>821860.87</v>
      </c>
      <c r="N927">
        <v>821735.86</v>
      </c>
      <c r="O927">
        <v>308150.96000000002</v>
      </c>
      <c r="P927">
        <v>102716.98</v>
      </c>
      <c r="Q927" s="66">
        <v>41640</v>
      </c>
      <c r="R927" s="66">
        <v>44196</v>
      </c>
    </row>
    <row r="928" spans="7:18" x14ac:dyDescent="0.25">
      <c r="G928"/>
      <c r="H928" t="s">
        <v>2111</v>
      </c>
      <c r="I928" t="s">
        <v>2706</v>
      </c>
      <c r="J928" t="s">
        <v>2707</v>
      </c>
      <c r="K928" t="s">
        <v>65</v>
      </c>
      <c r="L928">
        <v>7096426</v>
      </c>
      <c r="M928">
        <v>1464728.09</v>
      </c>
      <c r="N928">
        <v>1441736</v>
      </c>
      <c r="O928">
        <v>540651.02</v>
      </c>
      <c r="P928">
        <v>180216.99</v>
      </c>
      <c r="Q928" s="66">
        <v>43101</v>
      </c>
      <c r="R928" s="66">
        <v>43830</v>
      </c>
    </row>
    <row r="929" spans="7:18" x14ac:dyDescent="0.25">
      <c r="G929"/>
      <c r="H929" t="s">
        <v>2112</v>
      </c>
      <c r="I929" t="s">
        <v>2113</v>
      </c>
      <c r="J929" t="s">
        <v>2708</v>
      </c>
      <c r="K929" t="s">
        <v>316</v>
      </c>
      <c r="L929">
        <v>7072006</v>
      </c>
      <c r="M929">
        <v>479289.4</v>
      </c>
      <c r="N929">
        <v>478225.4</v>
      </c>
      <c r="O929">
        <v>179334.53</v>
      </c>
      <c r="P929">
        <v>59778.18</v>
      </c>
      <c r="Q929" s="66">
        <v>43455</v>
      </c>
      <c r="R929" s="66">
        <v>43830</v>
      </c>
    </row>
    <row r="930" spans="7:18" x14ac:dyDescent="0.25">
      <c r="G930"/>
      <c r="H930" t="s">
        <v>2114</v>
      </c>
      <c r="I930" t="s">
        <v>2709</v>
      </c>
      <c r="J930" t="s">
        <v>2115</v>
      </c>
      <c r="K930" t="s">
        <v>61</v>
      </c>
      <c r="L930">
        <v>7560394</v>
      </c>
      <c r="M930">
        <v>1147774.1299999999</v>
      </c>
      <c r="N930">
        <v>1145264.1299999999</v>
      </c>
      <c r="O930">
        <v>429474.05</v>
      </c>
      <c r="P930">
        <v>143158.01999999999</v>
      </c>
      <c r="Q930" s="66">
        <v>41969</v>
      </c>
      <c r="R930" s="66">
        <v>44043</v>
      </c>
    </row>
    <row r="931" spans="7:18" x14ac:dyDescent="0.25">
      <c r="G931"/>
      <c r="H931" t="s">
        <v>2116</v>
      </c>
      <c r="I931" t="s">
        <v>2710</v>
      </c>
      <c r="J931" t="s">
        <v>2117</v>
      </c>
      <c r="K931" t="s">
        <v>77</v>
      </c>
      <c r="L931">
        <v>8846173</v>
      </c>
      <c r="M931">
        <v>388515.5</v>
      </c>
      <c r="N931">
        <v>219395.77</v>
      </c>
      <c r="O931">
        <v>82273.42</v>
      </c>
      <c r="P931">
        <v>27424.48</v>
      </c>
      <c r="Q931" s="66">
        <v>42025</v>
      </c>
      <c r="R931" s="66">
        <v>43830</v>
      </c>
    </row>
    <row r="932" spans="7:18" x14ac:dyDescent="0.25">
      <c r="G932"/>
      <c r="H932" t="s">
        <v>2118</v>
      </c>
      <c r="I932" t="s">
        <v>2678</v>
      </c>
      <c r="J932" t="s">
        <v>2711</v>
      </c>
      <c r="K932" t="s">
        <v>65</v>
      </c>
      <c r="L932">
        <v>8847884</v>
      </c>
      <c r="M932">
        <v>717522.38</v>
      </c>
      <c r="N932">
        <v>619604.82999999996</v>
      </c>
      <c r="O932">
        <v>232351.83</v>
      </c>
      <c r="P932">
        <v>77450.59</v>
      </c>
      <c r="Q932" s="66">
        <v>42736</v>
      </c>
      <c r="R932" s="66">
        <v>43921</v>
      </c>
    </row>
    <row r="933" spans="7:18" x14ac:dyDescent="0.25">
      <c r="G933"/>
      <c r="H933" t="s">
        <v>2119</v>
      </c>
      <c r="I933" t="s">
        <v>2712</v>
      </c>
      <c r="J933" t="s">
        <v>2120</v>
      </c>
      <c r="K933" t="s">
        <v>61</v>
      </c>
      <c r="L933">
        <v>8861636</v>
      </c>
      <c r="M933">
        <v>1332235.6000000001</v>
      </c>
      <c r="N933">
        <v>1224949.78</v>
      </c>
      <c r="O933">
        <v>459356.18</v>
      </c>
      <c r="P933">
        <v>153118.71</v>
      </c>
      <c r="Q933" s="66">
        <v>42005</v>
      </c>
      <c r="R933" s="66">
        <v>44196</v>
      </c>
    </row>
    <row r="934" spans="7:18" x14ac:dyDescent="0.25">
      <c r="G934"/>
      <c r="H934" t="s">
        <v>2121</v>
      </c>
      <c r="I934" t="s">
        <v>2122</v>
      </c>
      <c r="J934" t="s">
        <v>2713</v>
      </c>
      <c r="K934" t="s">
        <v>65</v>
      </c>
      <c r="L934">
        <v>4911963</v>
      </c>
      <c r="M934">
        <v>498305.87</v>
      </c>
      <c r="N934">
        <v>451023.09</v>
      </c>
      <c r="O934">
        <v>169133.67</v>
      </c>
      <c r="P934">
        <v>56377.88</v>
      </c>
      <c r="Q934" s="66">
        <v>42795</v>
      </c>
      <c r="R934" s="66">
        <v>43830</v>
      </c>
    </row>
    <row r="935" spans="7:18" x14ac:dyDescent="0.25">
      <c r="G935"/>
      <c r="H935" t="s">
        <v>2123</v>
      </c>
      <c r="I935" t="s">
        <v>2124</v>
      </c>
      <c r="J935" t="s">
        <v>2125</v>
      </c>
      <c r="K935" t="s">
        <v>65</v>
      </c>
      <c r="L935">
        <v>9025357</v>
      </c>
      <c r="M935">
        <v>16563731.289999999</v>
      </c>
      <c r="N935">
        <v>7978763.6399999997</v>
      </c>
      <c r="O935">
        <v>2992036.4</v>
      </c>
      <c r="P935">
        <v>997345.44</v>
      </c>
      <c r="Q935" s="66">
        <v>43028</v>
      </c>
      <c r="R935" s="66">
        <v>44132</v>
      </c>
    </row>
    <row r="936" spans="7:18" x14ac:dyDescent="0.25">
      <c r="G936"/>
      <c r="H936" t="s">
        <v>2126</v>
      </c>
      <c r="I936" t="s">
        <v>2127</v>
      </c>
      <c r="J936" t="s">
        <v>2128</v>
      </c>
      <c r="K936" t="s">
        <v>61</v>
      </c>
      <c r="L936">
        <v>8899847</v>
      </c>
      <c r="M936">
        <v>399856.37</v>
      </c>
      <c r="N936">
        <v>396856.37</v>
      </c>
      <c r="O936">
        <v>148821.16</v>
      </c>
      <c r="P936">
        <v>49607.03</v>
      </c>
      <c r="Q936" s="66">
        <v>42529</v>
      </c>
      <c r="R936" s="66">
        <v>44018</v>
      </c>
    </row>
    <row r="937" spans="7:18" x14ac:dyDescent="0.25">
      <c r="G937"/>
      <c r="H937" t="s">
        <v>2129</v>
      </c>
      <c r="I937" t="s">
        <v>2076</v>
      </c>
      <c r="J937" t="s">
        <v>2130</v>
      </c>
      <c r="K937" t="s">
        <v>71</v>
      </c>
      <c r="L937">
        <v>4997784</v>
      </c>
      <c r="M937">
        <v>4118033.52</v>
      </c>
      <c r="N937">
        <v>2602698.36</v>
      </c>
      <c r="O937">
        <v>976011.9</v>
      </c>
      <c r="P937">
        <v>325337.28999999998</v>
      </c>
      <c r="Q937" s="66">
        <v>42884</v>
      </c>
      <c r="R937" s="66">
        <v>44196</v>
      </c>
    </row>
    <row r="938" spans="7:18" x14ac:dyDescent="0.25">
      <c r="G938"/>
      <c r="H938" t="s">
        <v>2131</v>
      </c>
      <c r="I938" t="s">
        <v>2132</v>
      </c>
      <c r="J938" t="s">
        <v>2714</v>
      </c>
      <c r="K938" t="s">
        <v>65</v>
      </c>
      <c r="L938">
        <v>9025833</v>
      </c>
      <c r="M938">
        <v>2198508.4</v>
      </c>
      <c r="N938">
        <v>2067160</v>
      </c>
      <c r="O938">
        <v>775185</v>
      </c>
      <c r="P938">
        <v>258395</v>
      </c>
      <c r="Q938" s="66">
        <v>43160</v>
      </c>
      <c r="R938" s="66">
        <v>43616</v>
      </c>
    </row>
    <row r="939" spans="7:18" x14ac:dyDescent="0.25">
      <c r="G939"/>
      <c r="H939" t="s">
        <v>2133</v>
      </c>
      <c r="I939" t="s">
        <v>2134</v>
      </c>
      <c r="J939" t="s">
        <v>2135</v>
      </c>
      <c r="K939" t="s">
        <v>65</v>
      </c>
      <c r="L939">
        <v>8857832</v>
      </c>
      <c r="M939">
        <v>2232277.12</v>
      </c>
      <c r="N939">
        <v>1837967.83</v>
      </c>
      <c r="O939">
        <v>689237.94</v>
      </c>
      <c r="P939">
        <v>229745.98</v>
      </c>
      <c r="Q939" s="66">
        <v>43040</v>
      </c>
      <c r="R939" s="66">
        <v>43889</v>
      </c>
    </row>
    <row r="940" spans="7:18" x14ac:dyDescent="0.25">
      <c r="G940"/>
      <c r="H940" t="s">
        <v>2136</v>
      </c>
      <c r="I940" t="s">
        <v>2715</v>
      </c>
      <c r="J940" t="s">
        <v>2137</v>
      </c>
      <c r="K940" t="s">
        <v>71</v>
      </c>
      <c r="L940">
        <v>7492151</v>
      </c>
      <c r="M940">
        <v>698920.77</v>
      </c>
      <c r="N940">
        <v>396627.76</v>
      </c>
      <c r="O940">
        <v>148735.43</v>
      </c>
      <c r="P940">
        <v>49578.47</v>
      </c>
      <c r="Q940" s="66">
        <v>42827</v>
      </c>
      <c r="R940" s="66">
        <v>44104</v>
      </c>
    </row>
    <row r="941" spans="7:18" x14ac:dyDescent="0.25">
      <c r="G941"/>
      <c r="H941" t="s">
        <v>2138</v>
      </c>
      <c r="I941" t="s">
        <v>2716</v>
      </c>
      <c r="J941" t="s">
        <v>2139</v>
      </c>
      <c r="K941" t="s">
        <v>71</v>
      </c>
      <c r="L941">
        <v>7285694</v>
      </c>
      <c r="M941">
        <v>695321.03</v>
      </c>
      <c r="N941">
        <v>663385.36</v>
      </c>
      <c r="O941">
        <v>248769.53</v>
      </c>
      <c r="P941">
        <v>82923.149999999994</v>
      </c>
      <c r="Q941" s="66">
        <v>43031</v>
      </c>
      <c r="R941" s="66">
        <v>43921</v>
      </c>
    </row>
    <row r="942" spans="7:18" x14ac:dyDescent="0.25">
      <c r="G942"/>
      <c r="H942" t="s">
        <v>2140</v>
      </c>
      <c r="I942" t="s">
        <v>2717</v>
      </c>
      <c r="J942" t="s">
        <v>2141</v>
      </c>
      <c r="K942" t="s">
        <v>71</v>
      </c>
      <c r="L942">
        <v>9016397</v>
      </c>
      <c r="M942">
        <v>3502093.33</v>
      </c>
      <c r="N942">
        <v>2622713.9</v>
      </c>
      <c r="O942">
        <v>983517.73</v>
      </c>
      <c r="P942">
        <v>327839.24</v>
      </c>
      <c r="Q942" s="66">
        <v>42611</v>
      </c>
      <c r="R942" s="66">
        <v>44196</v>
      </c>
    </row>
    <row r="943" spans="7:18" x14ac:dyDescent="0.25">
      <c r="G943"/>
      <c r="H943" t="s">
        <v>2142</v>
      </c>
      <c r="I943" t="s">
        <v>2143</v>
      </c>
      <c r="J943" t="s">
        <v>2144</v>
      </c>
      <c r="K943" t="s">
        <v>77</v>
      </c>
      <c r="L943">
        <v>8207273</v>
      </c>
      <c r="M943">
        <v>1233897.28</v>
      </c>
      <c r="N943">
        <v>1233292.28</v>
      </c>
      <c r="O943">
        <v>462484.61</v>
      </c>
      <c r="P943">
        <v>154161.54</v>
      </c>
      <c r="Q943" s="66">
        <v>43041</v>
      </c>
      <c r="R943" s="66">
        <v>44012</v>
      </c>
    </row>
    <row r="944" spans="7:18" x14ac:dyDescent="0.25">
      <c r="G944"/>
      <c r="H944" t="s">
        <v>2145</v>
      </c>
      <c r="I944" t="s">
        <v>2718</v>
      </c>
      <c r="J944" t="s">
        <v>2146</v>
      </c>
      <c r="K944" t="s">
        <v>77</v>
      </c>
      <c r="L944">
        <v>8863001</v>
      </c>
      <c r="M944">
        <v>255518.65</v>
      </c>
      <c r="N944">
        <v>195100.08</v>
      </c>
      <c r="O944">
        <v>73162.55</v>
      </c>
      <c r="P944">
        <v>24387.5</v>
      </c>
      <c r="Q944" s="66">
        <v>41802</v>
      </c>
      <c r="R944" s="66">
        <v>44317</v>
      </c>
    </row>
    <row r="945" spans="7:18" x14ac:dyDescent="0.25">
      <c r="G945"/>
      <c r="H945" t="s">
        <v>2147</v>
      </c>
      <c r="I945" t="s">
        <v>2148</v>
      </c>
      <c r="J945" t="s">
        <v>2149</v>
      </c>
      <c r="K945" t="s">
        <v>61</v>
      </c>
      <c r="L945">
        <v>7805466</v>
      </c>
      <c r="M945">
        <v>2228419.9300000002</v>
      </c>
      <c r="N945">
        <v>2011074.47</v>
      </c>
      <c r="O945">
        <v>754152.95</v>
      </c>
      <c r="P945">
        <v>251384.3</v>
      </c>
      <c r="Q945" s="66">
        <v>43101</v>
      </c>
      <c r="R945" s="66">
        <v>44183</v>
      </c>
    </row>
    <row r="946" spans="7:18" x14ac:dyDescent="0.25">
      <c r="G946"/>
      <c r="H946" t="s">
        <v>2150</v>
      </c>
      <c r="I946" t="s">
        <v>2151</v>
      </c>
      <c r="J946" t="s">
        <v>2152</v>
      </c>
      <c r="K946" t="s">
        <v>61</v>
      </c>
      <c r="L946">
        <v>8860672</v>
      </c>
      <c r="M946">
        <v>135354.68</v>
      </c>
      <c r="N946">
        <v>116094.68</v>
      </c>
      <c r="O946">
        <v>43535.51</v>
      </c>
      <c r="P946">
        <v>14511.83</v>
      </c>
      <c r="Q946" s="66">
        <v>42583</v>
      </c>
      <c r="R946" s="66">
        <v>44165</v>
      </c>
    </row>
    <row r="947" spans="7:18" x14ac:dyDescent="0.25">
      <c r="G947"/>
      <c r="H947" t="s">
        <v>2153</v>
      </c>
      <c r="I947" t="s">
        <v>2719</v>
      </c>
      <c r="J947" t="s">
        <v>2154</v>
      </c>
      <c r="K947" t="s">
        <v>519</v>
      </c>
      <c r="L947">
        <v>9005507</v>
      </c>
      <c r="M947">
        <v>6751623.0700000003</v>
      </c>
      <c r="N947">
        <v>6751623.0700000003</v>
      </c>
      <c r="O947">
        <v>3291416.26</v>
      </c>
      <c r="P947">
        <v>1097138.74</v>
      </c>
      <c r="Q947" s="66">
        <v>43020</v>
      </c>
      <c r="R947" s="66">
        <v>43644</v>
      </c>
    </row>
    <row r="948" spans="7:18" x14ac:dyDescent="0.25">
      <c r="G948"/>
      <c r="H948" t="s">
        <v>2155</v>
      </c>
      <c r="I948" t="s">
        <v>2720</v>
      </c>
      <c r="J948" t="s">
        <v>2156</v>
      </c>
      <c r="K948" t="s">
        <v>519</v>
      </c>
      <c r="L948">
        <v>6410834</v>
      </c>
      <c r="M948">
        <v>1650428.47</v>
      </c>
      <c r="N948">
        <v>1650428.47</v>
      </c>
      <c r="O948">
        <v>804583.88</v>
      </c>
      <c r="P948">
        <v>268194.63</v>
      </c>
      <c r="Q948" s="66">
        <v>43488</v>
      </c>
      <c r="R948" s="66">
        <v>44012</v>
      </c>
    </row>
    <row r="949" spans="7:18" x14ac:dyDescent="0.25">
      <c r="G949"/>
      <c r="H949" t="s">
        <v>2157</v>
      </c>
      <c r="I949" t="s">
        <v>2643</v>
      </c>
      <c r="J949" t="s">
        <v>2643</v>
      </c>
      <c r="K949" t="s">
        <v>77</v>
      </c>
      <c r="L949">
        <v>7641614</v>
      </c>
      <c r="M949">
        <v>485811.03</v>
      </c>
      <c r="N949">
        <v>420342.24</v>
      </c>
      <c r="O949">
        <v>157628.35</v>
      </c>
      <c r="P949">
        <v>52542.78</v>
      </c>
      <c r="Q949" s="66">
        <v>43102</v>
      </c>
      <c r="R949" s="66">
        <v>44197</v>
      </c>
    </row>
    <row r="950" spans="7:18" x14ac:dyDescent="0.25">
      <c r="G950"/>
      <c r="H950" t="s">
        <v>2158</v>
      </c>
      <c r="I950" t="s">
        <v>2159</v>
      </c>
      <c r="J950" t="s">
        <v>2160</v>
      </c>
      <c r="K950" t="s">
        <v>71</v>
      </c>
      <c r="L950">
        <v>7314475</v>
      </c>
      <c r="M950">
        <v>2041139</v>
      </c>
      <c r="N950">
        <v>2019032.5</v>
      </c>
      <c r="O950">
        <v>757137.2</v>
      </c>
      <c r="P950">
        <v>252379.06</v>
      </c>
      <c r="Q950" s="66">
        <v>43160</v>
      </c>
      <c r="R950" s="66">
        <v>44196</v>
      </c>
    </row>
    <row r="951" spans="7:18" x14ac:dyDescent="0.25">
      <c r="G951"/>
      <c r="H951" t="s">
        <v>2161</v>
      </c>
      <c r="I951" t="s">
        <v>2162</v>
      </c>
      <c r="J951" t="s">
        <v>2163</v>
      </c>
      <c r="K951" t="s">
        <v>65</v>
      </c>
      <c r="L951">
        <v>9287325</v>
      </c>
      <c r="M951">
        <v>1134496.71</v>
      </c>
      <c r="N951">
        <v>1126435.04</v>
      </c>
      <c r="O951">
        <v>422413.15</v>
      </c>
      <c r="P951">
        <v>140804.37</v>
      </c>
      <c r="Q951" s="66">
        <v>43525</v>
      </c>
      <c r="R951" s="66">
        <v>44196</v>
      </c>
    </row>
    <row r="952" spans="7:18" x14ac:dyDescent="0.25">
      <c r="G952"/>
      <c r="H952" t="s">
        <v>2164</v>
      </c>
      <c r="I952" t="s">
        <v>2690</v>
      </c>
      <c r="J952" t="s">
        <v>2165</v>
      </c>
      <c r="K952" t="s">
        <v>65</v>
      </c>
      <c r="L952">
        <v>7609021</v>
      </c>
      <c r="M952">
        <v>1774344.64</v>
      </c>
      <c r="N952">
        <v>1774344.64</v>
      </c>
      <c r="O952">
        <v>665379.26</v>
      </c>
      <c r="P952">
        <v>221793.06</v>
      </c>
      <c r="Q952" s="66">
        <v>43101</v>
      </c>
      <c r="R952" s="66">
        <v>44196</v>
      </c>
    </row>
    <row r="953" spans="7:18" x14ac:dyDescent="0.25">
      <c r="G953"/>
      <c r="H953" t="s">
        <v>2166</v>
      </c>
      <c r="I953" t="s">
        <v>2721</v>
      </c>
      <c r="J953" t="s">
        <v>2167</v>
      </c>
      <c r="K953" t="s">
        <v>71</v>
      </c>
      <c r="L953">
        <v>9312051</v>
      </c>
      <c r="M953">
        <v>971149.19</v>
      </c>
      <c r="N953">
        <v>675043.95</v>
      </c>
      <c r="O953">
        <v>253141.5</v>
      </c>
      <c r="P953">
        <v>84380.479999999996</v>
      </c>
      <c r="Q953" s="66">
        <v>43435</v>
      </c>
      <c r="R953" s="66">
        <v>44470</v>
      </c>
    </row>
    <row r="954" spans="7:18" x14ac:dyDescent="0.25">
      <c r="G954"/>
      <c r="H954" t="s">
        <v>2168</v>
      </c>
      <c r="I954" t="s">
        <v>2020</v>
      </c>
      <c r="J954" t="s">
        <v>2722</v>
      </c>
      <c r="K954" t="s">
        <v>65</v>
      </c>
      <c r="L954">
        <v>7295046</v>
      </c>
      <c r="M954">
        <v>1370168.4</v>
      </c>
      <c r="N954">
        <v>1367225.98</v>
      </c>
      <c r="O954">
        <v>512709.76</v>
      </c>
      <c r="P954">
        <v>170903.23</v>
      </c>
      <c r="Q954" s="66">
        <v>43525</v>
      </c>
      <c r="R954" s="66">
        <v>44196</v>
      </c>
    </row>
    <row r="955" spans="7:18" x14ac:dyDescent="0.25">
      <c r="G955"/>
      <c r="H955" t="s">
        <v>2169</v>
      </c>
      <c r="I955" t="s">
        <v>2170</v>
      </c>
      <c r="J955" t="s">
        <v>2171</v>
      </c>
      <c r="K955" t="s">
        <v>65</v>
      </c>
      <c r="L955">
        <v>9321096</v>
      </c>
      <c r="M955">
        <v>743529.9</v>
      </c>
      <c r="N955">
        <v>630966.9</v>
      </c>
      <c r="O955">
        <v>236612.59</v>
      </c>
      <c r="P955">
        <v>78870.86</v>
      </c>
      <c r="Q955" s="66">
        <v>43709</v>
      </c>
      <c r="R955" s="66">
        <v>44439</v>
      </c>
    </row>
    <row r="956" spans="7:18" x14ac:dyDescent="0.25">
      <c r="G956"/>
      <c r="H956" t="s">
        <v>2172</v>
      </c>
      <c r="I956" t="s">
        <v>2723</v>
      </c>
      <c r="J956" t="s">
        <v>2173</v>
      </c>
      <c r="K956" t="s">
        <v>71</v>
      </c>
      <c r="L956">
        <v>7084522</v>
      </c>
      <c r="M956">
        <v>3550104.04</v>
      </c>
      <c r="N956">
        <v>2666666.66</v>
      </c>
      <c r="O956">
        <v>1000000</v>
      </c>
      <c r="P956">
        <v>333333.34000000003</v>
      </c>
      <c r="Q956" s="66">
        <v>43525</v>
      </c>
      <c r="R956" s="66">
        <v>44316</v>
      </c>
    </row>
    <row r="957" spans="7:18" x14ac:dyDescent="0.25">
      <c r="G957"/>
      <c r="H957" t="s">
        <v>2174</v>
      </c>
      <c r="I957" t="s">
        <v>2724</v>
      </c>
      <c r="J957" t="s">
        <v>2175</v>
      </c>
      <c r="K957" t="s">
        <v>71</v>
      </c>
      <c r="L957">
        <v>7758761</v>
      </c>
      <c r="M957">
        <v>1823327.91</v>
      </c>
      <c r="N957">
        <v>1335784.17</v>
      </c>
      <c r="O957">
        <v>500919.07</v>
      </c>
      <c r="P957">
        <v>166973.01999999999</v>
      </c>
      <c r="Q957" s="66">
        <v>41640</v>
      </c>
      <c r="R957" s="66">
        <v>44349</v>
      </c>
    </row>
    <row r="958" spans="7:18" x14ac:dyDescent="0.25">
      <c r="G958"/>
      <c r="H958" t="s">
        <v>2176</v>
      </c>
      <c r="I958" t="s">
        <v>2177</v>
      </c>
      <c r="J958" t="s">
        <v>2178</v>
      </c>
      <c r="K958" t="s">
        <v>61</v>
      </c>
      <c r="L958">
        <v>7103096</v>
      </c>
      <c r="M958">
        <v>1930197.1</v>
      </c>
      <c r="N958">
        <v>1895889.01</v>
      </c>
      <c r="O958">
        <v>710958.39</v>
      </c>
      <c r="P958">
        <v>236986.12</v>
      </c>
      <c r="Q958" s="66">
        <v>43101</v>
      </c>
      <c r="R958" s="66">
        <v>44439</v>
      </c>
    </row>
    <row r="959" spans="7:18" x14ac:dyDescent="0.25">
      <c r="G959"/>
      <c r="H959" t="s">
        <v>2466</v>
      </c>
      <c r="I959" t="s">
        <v>2467</v>
      </c>
      <c r="J959" t="s">
        <v>2468</v>
      </c>
      <c r="K959" t="s">
        <v>71</v>
      </c>
      <c r="L959">
        <v>9323497</v>
      </c>
      <c r="M959">
        <v>444740.08</v>
      </c>
      <c r="N959">
        <v>403627.13</v>
      </c>
      <c r="O959">
        <v>151360.19</v>
      </c>
      <c r="P959">
        <v>50453.38</v>
      </c>
      <c r="Q959" s="66">
        <v>43586</v>
      </c>
      <c r="R959" s="66">
        <v>44316</v>
      </c>
    </row>
    <row r="960" spans="7:18" x14ac:dyDescent="0.25">
      <c r="G960"/>
      <c r="H960" t="s">
        <v>2179</v>
      </c>
      <c r="I960" t="s">
        <v>2180</v>
      </c>
      <c r="J960" t="s">
        <v>2725</v>
      </c>
      <c r="K960" t="s">
        <v>71</v>
      </c>
      <c r="L960">
        <v>7312124</v>
      </c>
      <c r="M960">
        <v>480964.5</v>
      </c>
      <c r="N960">
        <v>314485.34000000003</v>
      </c>
      <c r="O960">
        <v>117932.03</v>
      </c>
      <c r="P960">
        <v>39310.65</v>
      </c>
      <c r="Q960" s="66">
        <v>43405</v>
      </c>
      <c r="R960" s="66">
        <v>44347</v>
      </c>
    </row>
    <row r="961" spans="7:18" x14ac:dyDescent="0.25">
      <c r="G961"/>
      <c r="H961" t="s">
        <v>2469</v>
      </c>
      <c r="I961" t="s">
        <v>2470</v>
      </c>
      <c r="J961" t="s">
        <v>2471</v>
      </c>
      <c r="K961" t="s">
        <v>316</v>
      </c>
      <c r="L961">
        <v>9305004</v>
      </c>
      <c r="M961">
        <v>2359383.31</v>
      </c>
      <c r="N961">
        <v>2342153.4700000002</v>
      </c>
      <c r="O961">
        <v>878307.57</v>
      </c>
      <c r="P961">
        <v>292769.17</v>
      </c>
      <c r="Q961" s="66">
        <v>42947</v>
      </c>
      <c r="R961" s="66">
        <v>44196</v>
      </c>
    </row>
    <row r="962" spans="7:18" x14ac:dyDescent="0.25">
      <c r="G962"/>
      <c r="H962" t="s">
        <v>2181</v>
      </c>
      <c r="I962" t="s">
        <v>2726</v>
      </c>
      <c r="J962" t="s">
        <v>2727</v>
      </c>
      <c r="K962" t="s">
        <v>316</v>
      </c>
      <c r="L962">
        <v>8172746</v>
      </c>
      <c r="M962">
        <v>2100966.87</v>
      </c>
      <c r="N962">
        <v>2087466.87</v>
      </c>
      <c r="O962">
        <v>782800.09</v>
      </c>
      <c r="P962">
        <v>260933.35</v>
      </c>
      <c r="Q962" s="66">
        <v>43525</v>
      </c>
      <c r="R962" s="66">
        <v>44196</v>
      </c>
    </row>
    <row r="963" spans="7:18" x14ac:dyDescent="0.25">
      <c r="G963"/>
      <c r="H963" t="s">
        <v>2182</v>
      </c>
      <c r="I963" t="s">
        <v>2183</v>
      </c>
      <c r="J963" t="s">
        <v>2184</v>
      </c>
      <c r="K963" t="s">
        <v>77</v>
      </c>
      <c r="L963">
        <v>4914296</v>
      </c>
      <c r="M963">
        <v>846858.05</v>
      </c>
      <c r="N963">
        <v>799243.05</v>
      </c>
      <c r="O963">
        <v>299716.15999999997</v>
      </c>
      <c r="P963">
        <v>99905.38</v>
      </c>
      <c r="Q963" s="66">
        <v>42182</v>
      </c>
      <c r="R963" s="66">
        <v>43830</v>
      </c>
    </row>
    <row r="964" spans="7:18" x14ac:dyDescent="0.25">
      <c r="G964"/>
      <c r="H964" t="s">
        <v>2185</v>
      </c>
      <c r="I964" t="s">
        <v>2598</v>
      </c>
      <c r="J964" t="s">
        <v>2186</v>
      </c>
      <c r="K964" t="s">
        <v>803</v>
      </c>
      <c r="L964">
        <v>4907002</v>
      </c>
      <c r="M964">
        <v>1115049.3600000001</v>
      </c>
      <c r="N964">
        <v>1115049.3600000001</v>
      </c>
      <c r="O964">
        <v>1115049.3600000001</v>
      </c>
      <c r="P964"/>
      <c r="Q964" s="66">
        <v>41640</v>
      </c>
      <c r="R964" s="66">
        <v>43769</v>
      </c>
    </row>
    <row r="965" spans="7:18" x14ac:dyDescent="0.25">
      <c r="G965"/>
      <c r="H965" t="s">
        <v>2187</v>
      </c>
      <c r="I965" t="s">
        <v>977</v>
      </c>
      <c r="J965" t="s">
        <v>2188</v>
      </c>
      <c r="K965" t="s">
        <v>803</v>
      </c>
      <c r="L965">
        <v>5169841</v>
      </c>
      <c r="M965">
        <v>20100.37</v>
      </c>
      <c r="N965">
        <v>20100.37</v>
      </c>
      <c r="O965">
        <v>20100.37</v>
      </c>
      <c r="P965"/>
      <c r="Q965" s="66">
        <v>41640</v>
      </c>
      <c r="R965" s="66">
        <v>43769</v>
      </c>
    </row>
    <row r="966" spans="7:18" x14ac:dyDescent="0.25">
      <c r="G966"/>
      <c r="H966" t="s">
        <v>2189</v>
      </c>
      <c r="I966" t="s">
        <v>2585</v>
      </c>
      <c r="J966" t="s">
        <v>2190</v>
      </c>
      <c r="K966" t="s">
        <v>803</v>
      </c>
      <c r="L966">
        <v>5628165</v>
      </c>
      <c r="M966">
        <v>33914.720000000001</v>
      </c>
      <c r="N966">
        <v>33914.720000000001</v>
      </c>
      <c r="O966">
        <v>33914.720000000001</v>
      </c>
      <c r="P966"/>
      <c r="Q966" s="66">
        <v>42005</v>
      </c>
      <c r="R966" s="66">
        <v>43769</v>
      </c>
    </row>
    <row r="967" spans="7:18" x14ac:dyDescent="0.25">
      <c r="G967"/>
      <c r="H967" t="s">
        <v>2191</v>
      </c>
      <c r="I967" t="s">
        <v>1942</v>
      </c>
      <c r="J967" t="s">
        <v>2192</v>
      </c>
      <c r="K967" t="s">
        <v>803</v>
      </c>
      <c r="L967">
        <v>5168957</v>
      </c>
      <c r="M967">
        <v>29015.79</v>
      </c>
      <c r="N967">
        <v>29015.79</v>
      </c>
      <c r="O967">
        <v>29015.79</v>
      </c>
      <c r="P967"/>
      <c r="Q967" s="66">
        <v>41640</v>
      </c>
      <c r="R967" s="66">
        <v>43769</v>
      </c>
    </row>
    <row r="968" spans="7:18" x14ac:dyDescent="0.25">
      <c r="G968"/>
      <c r="H968" t="s">
        <v>2194</v>
      </c>
      <c r="I968" t="s">
        <v>1994</v>
      </c>
      <c r="J968" t="s">
        <v>2195</v>
      </c>
      <c r="K968" t="s">
        <v>500</v>
      </c>
      <c r="L968">
        <v>8013252</v>
      </c>
      <c r="M968">
        <v>240000</v>
      </c>
      <c r="N968">
        <v>75371.95</v>
      </c>
      <c r="O968">
        <v>56528.959999999999</v>
      </c>
      <c r="P968">
        <v>18842.990000000002</v>
      </c>
      <c r="Q968" s="66">
        <v>43132</v>
      </c>
      <c r="R968" s="66">
        <v>43470</v>
      </c>
    </row>
    <row r="969" spans="7:18" x14ac:dyDescent="0.25">
      <c r="G969"/>
      <c r="H969" t="s">
        <v>2196</v>
      </c>
      <c r="I969" t="s">
        <v>1255</v>
      </c>
      <c r="J969" t="s">
        <v>2197</v>
      </c>
      <c r="K969" t="s">
        <v>2193</v>
      </c>
      <c r="L969">
        <v>8991296</v>
      </c>
      <c r="M969">
        <v>219000</v>
      </c>
      <c r="N969">
        <v>103620</v>
      </c>
      <c r="O969">
        <v>77715</v>
      </c>
      <c r="P969">
        <v>25905</v>
      </c>
      <c r="Q969" s="66">
        <v>43101</v>
      </c>
      <c r="R969" s="66">
        <v>44196</v>
      </c>
    </row>
    <row r="970" spans="7:18" x14ac:dyDescent="0.25">
      <c r="G970"/>
      <c r="H970" t="s">
        <v>2198</v>
      </c>
      <c r="I970" t="s">
        <v>2728</v>
      </c>
      <c r="J970" t="s">
        <v>2199</v>
      </c>
      <c r="K970" t="s">
        <v>2193</v>
      </c>
      <c r="L970">
        <v>9262776</v>
      </c>
      <c r="M970">
        <v>97380</v>
      </c>
      <c r="N970">
        <v>97380</v>
      </c>
      <c r="O970">
        <v>73035</v>
      </c>
      <c r="P970">
        <v>24345</v>
      </c>
      <c r="Q970" s="66">
        <v>43101</v>
      </c>
      <c r="R970" s="66">
        <v>44196</v>
      </c>
    </row>
    <row r="971" spans="7:18" x14ac:dyDescent="0.25">
      <c r="G971"/>
      <c r="H971" t="s">
        <v>2200</v>
      </c>
      <c r="I971" t="s">
        <v>1466</v>
      </c>
      <c r="J971" t="s">
        <v>2201</v>
      </c>
      <c r="K971" t="s">
        <v>2193</v>
      </c>
      <c r="L971">
        <v>5650563</v>
      </c>
      <c r="M971">
        <v>18000</v>
      </c>
      <c r="N971">
        <v>18000</v>
      </c>
      <c r="O971">
        <v>13500</v>
      </c>
      <c r="P971">
        <v>4500</v>
      </c>
      <c r="Q971" s="66">
        <v>43101</v>
      </c>
      <c r="R971" s="66">
        <v>44196</v>
      </c>
    </row>
    <row r="972" spans="7:18" x14ac:dyDescent="0.25">
      <c r="G972"/>
      <c r="H972" t="s">
        <v>2202</v>
      </c>
      <c r="I972" t="s">
        <v>808</v>
      </c>
      <c r="J972" t="s">
        <v>2729</v>
      </c>
      <c r="K972" t="s">
        <v>2193</v>
      </c>
      <c r="L972">
        <v>8171291</v>
      </c>
      <c r="M972">
        <v>174263.2</v>
      </c>
      <c r="N972">
        <v>165927</v>
      </c>
      <c r="O972">
        <v>124445.25</v>
      </c>
      <c r="P972">
        <v>41481.75</v>
      </c>
      <c r="Q972" s="66">
        <v>42736</v>
      </c>
      <c r="R972" s="66">
        <v>44042</v>
      </c>
    </row>
    <row r="973" spans="7:18" x14ac:dyDescent="0.25">
      <c r="G973"/>
      <c r="H973" t="s">
        <v>2203</v>
      </c>
      <c r="I973" t="s">
        <v>808</v>
      </c>
      <c r="J973" t="s">
        <v>2204</v>
      </c>
      <c r="K973" t="s">
        <v>2193</v>
      </c>
      <c r="L973">
        <v>8171291</v>
      </c>
      <c r="M973">
        <v>2689860.8</v>
      </c>
      <c r="N973">
        <v>2689860.8</v>
      </c>
      <c r="O973">
        <v>2017395.6</v>
      </c>
      <c r="P973">
        <v>672465.2</v>
      </c>
      <c r="Q973" s="66">
        <v>42737</v>
      </c>
      <c r="R973" s="66">
        <v>44926</v>
      </c>
    </row>
    <row r="974" spans="7:18" x14ac:dyDescent="0.25">
      <c r="G974"/>
      <c r="H974" t="s">
        <v>2205</v>
      </c>
      <c r="I974" t="s">
        <v>1994</v>
      </c>
      <c r="J974" t="s">
        <v>2206</v>
      </c>
      <c r="K974" t="s">
        <v>500</v>
      </c>
      <c r="L974">
        <v>8013252</v>
      </c>
      <c r="M974">
        <v>652838</v>
      </c>
      <c r="N974">
        <v>652838</v>
      </c>
      <c r="O974">
        <v>489628.5</v>
      </c>
      <c r="P974">
        <v>163209.5</v>
      </c>
      <c r="Q974" s="66">
        <v>43647</v>
      </c>
      <c r="R974" s="66">
        <v>44561</v>
      </c>
    </row>
    <row r="975" spans="7:18" x14ac:dyDescent="0.25">
      <c r="G975"/>
      <c r="H975" t="s">
        <v>2207</v>
      </c>
      <c r="I975" t="s">
        <v>808</v>
      </c>
      <c r="J975" t="s">
        <v>2208</v>
      </c>
      <c r="K975" t="s">
        <v>2193</v>
      </c>
      <c r="L975">
        <v>8171291</v>
      </c>
      <c r="M975">
        <v>369000</v>
      </c>
      <c r="N975">
        <v>369000</v>
      </c>
      <c r="O975">
        <v>276750</v>
      </c>
      <c r="P975">
        <v>92250</v>
      </c>
      <c r="Q975" s="66">
        <v>43619</v>
      </c>
      <c r="R975" s="66">
        <v>44196</v>
      </c>
    </row>
    <row r="976" spans="7:18" x14ac:dyDescent="0.25">
      <c r="G976"/>
      <c r="H976" t="s">
        <v>2209</v>
      </c>
      <c r="I976" t="s">
        <v>2210</v>
      </c>
      <c r="J976" t="s">
        <v>2208</v>
      </c>
      <c r="K976" t="s">
        <v>2193</v>
      </c>
      <c r="L976">
        <v>9249683</v>
      </c>
      <c r="M976">
        <v>337497.63</v>
      </c>
      <c r="N976">
        <v>301696.53000000003</v>
      </c>
      <c r="O976">
        <v>226272.4</v>
      </c>
      <c r="P976">
        <v>75424.13</v>
      </c>
      <c r="Q976" s="66">
        <v>43619</v>
      </c>
      <c r="R976" s="66">
        <v>43985</v>
      </c>
    </row>
    <row r="977" spans="7:18" x14ac:dyDescent="0.25">
      <c r="G977"/>
      <c r="H977" t="s">
        <v>2211</v>
      </c>
      <c r="I977" t="s">
        <v>2730</v>
      </c>
      <c r="J977" t="s">
        <v>2208</v>
      </c>
      <c r="K977" t="s">
        <v>2193</v>
      </c>
      <c r="L977">
        <v>9368685</v>
      </c>
      <c r="M977">
        <v>316658.11</v>
      </c>
      <c r="N977">
        <v>311814.86</v>
      </c>
      <c r="O977">
        <v>233861.15</v>
      </c>
      <c r="P977">
        <v>77953.710000000006</v>
      </c>
      <c r="Q977" s="66">
        <v>43619</v>
      </c>
      <c r="R977" s="66">
        <v>43985</v>
      </c>
    </row>
    <row r="978" spans="7:18" x14ac:dyDescent="0.25">
      <c r="G978"/>
      <c r="H978" t="s">
        <v>2212</v>
      </c>
      <c r="I978" t="s">
        <v>808</v>
      </c>
      <c r="J978" t="s">
        <v>2213</v>
      </c>
      <c r="K978" t="s">
        <v>2193</v>
      </c>
      <c r="L978">
        <v>8171291</v>
      </c>
      <c r="M978">
        <v>123250</v>
      </c>
      <c r="N978">
        <v>123250</v>
      </c>
      <c r="O978">
        <v>92437.5</v>
      </c>
      <c r="P978">
        <v>30812.5</v>
      </c>
      <c r="Q978" s="66">
        <v>43252</v>
      </c>
      <c r="R978" s="66">
        <v>44196</v>
      </c>
    </row>
    <row r="979" spans="7:18" x14ac:dyDescent="0.25">
      <c r="G979"/>
      <c r="H979" t="s">
        <v>2214</v>
      </c>
      <c r="I979" t="s">
        <v>2538</v>
      </c>
      <c r="J979" t="s">
        <v>2731</v>
      </c>
      <c r="K979" t="s">
        <v>2193</v>
      </c>
      <c r="L979">
        <v>7956586</v>
      </c>
      <c r="M979">
        <v>238249.04</v>
      </c>
      <c r="N979">
        <v>238249.04</v>
      </c>
      <c r="O979">
        <v>178686.78</v>
      </c>
      <c r="P979">
        <v>59562.26</v>
      </c>
      <c r="Q979" s="66">
        <v>43102</v>
      </c>
      <c r="R979" s="66">
        <v>43830</v>
      </c>
    </row>
    <row r="980" spans="7:18" x14ac:dyDescent="0.25">
      <c r="G980"/>
      <c r="H980" t="s">
        <v>2215</v>
      </c>
      <c r="I980" t="s">
        <v>2210</v>
      </c>
      <c r="J980" t="s">
        <v>2731</v>
      </c>
      <c r="K980" t="s">
        <v>2193</v>
      </c>
      <c r="L980">
        <v>9249683</v>
      </c>
      <c r="M980">
        <v>313380</v>
      </c>
      <c r="N980">
        <v>313380</v>
      </c>
      <c r="O980">
        <v>235035</v>
      </c>
      <c r="P980">
        <v>78345</v>
      </c>
      <c r="Q980" s="66">
        <v>43102</v>
      </c>
      <c r="R980" s="66">
        <v>43830</v>
      </c>
    </row>
    <row r="981" spans="7:18" x14ac:dyDescent="0.25">
      <c r="G981"/>
      <c r="H981" t="s">
        <v>2216</v>
      </c>
      <c r="I981" t="s">
        <v>2217</v>
      </c>
      <c r="J981" t="s">
        <v>2218</v>
      </c>
      <c r="K981" t="s">
        <v>2193</v>
      </c>
      <c r="L981">
        <v>5777104</v>
      </c>
      <c r="M981">
        <v>309800</v>
      </c>
      <c r="N981">
        <v>309800</v>
      </c>
      <c r="O981">
        <v>232350</v>
      </c>
      <c r="P981">
        <v>77450</v>
      </c>
      <c r="Q981" s="66">
        <v>43631</v>
      </c>
      <c r="R981" s="66">
        <v>44196</v>
      </c>
    </row>
    <row r="982" spans="7:18" x14ac:dyDescent="0.25">
      <c r="G982"/>
      <c r="H982" t="s">
        <v>2219</v>
      </c>
      <c r="I982" t="s">
        <v>2210</v>
      </c>
      <c r="J982" t="s">
        <v>2732</v>
      </c>
      <c r="K982" t="s">
        <v>2193</v>
      </c>
      <c r="L982">
        <v>9249683</v>
      </c>
      <c r="M982">
        <v>643141.43999999994</v>
      </c>
      <c r="N982">
        <v>613679.89</v>
      </c>
      <c r="O982">
        <v>460259.92</v>
      </c>
      <c r="P982">
        <v>153419.97</v>
      </c>
      <c r="Q982" s="66">
        <v>43102</v>
      </c>
      <c r="R982" s="66">
        <v>44196</v>
      </c>
    </row>
    <row r="983" spans="7:18" x14ac:dyDescent="0.25">
      <c r="G983"/>
      <c r="H983" t="s">
        <v>2733</v>
      </c>
      <c r="I983" t="s">
        <v>2220</v>
      </c>
      <c r="J983" t="s">
        <v>2221</v>
      </c>
      <c r="K983" t="s">
        <v>500</v>
      </c>
      <c r="L983">
        <v>8771282</v>
      </c>
      <c r="M983">
        <v>771003.04</v>
      </c>
      <c r="N983">
        <v>771003.04</v>
      </c>
      <c r="O983">
        <v>578252.28</v>
      </c>
      <c r="P983">
        <v>192750.76</v>
      </c>
      <c r="Q983" s="66">
        <v>42217</v>
      </c>
      <c r="R983" s="66">
        <v>42765</v>
      </c>
    </row>
    <row r="984" spans="7:18" x14ac:dyDescent="0.25">
      <c r="G984"/>
      <c r="H984" t="s">
        <v>2734</v>
      </c>
      <c r="I984" t="s">
        <v>2222</v>
      </c>
      <c r="J984" t="s">
        <v>2223</v>
      </c>
      <c r="K984" t="s">
        <v>500</v>
      </c>
      <c r="L984">
        <v>198306</v>
      </c>
      <c r="M984">
        <v>53058.17</v>
      </c>
      <c r="N984">
        <v>53058.17</v>
      </c>
      <c r="O984">
        <v>39793.629999999997</v>
      </c>
      <c r="P984">
        <v>13264.54</v>
      </c>
      <c r="Q984" s="66">
        <v>42370</v>
      </c>
      <c r="R984" s="66">
        <v>42766</v>
      </c>
    </row>
    <row r="985" spans="7:18" x14ac:dyDescent="0.25">
      <c r="G985"/>
      <c r="H985" t="s">
        <v>2735</v>
      </c>
      <c r="I985" t="s">
        <v>2225</v>
      </c>
      <c r="J985" t="s">
        <v>2226</v>
      </c>
      <c r="K985" t="s">
        <v>500</v>
      </c>
      <c r="L985">
        <v>7089724</v>
      </c>
      <c r="M985">
        <v>69866.25</v>
      </c>
      <c r="N985">
        <v>69866.25</v>
      </c>
      <c r="O985">
        <v>52399.69</v>
      </c>
      <c r="P985">
        <v>17466.560000000001</v>
      </c>
      <c r="Q985" s="66">
        <v>42309</v>
      </c>
      <c r="R985" s="66">
        <v>42766</v>
      </c>
    </row>
    <row r="986" spans="7:18" x14ac:dyDescent="0.25">
      <c r="G986"/>
      <c r="H986" t="s">
        <v>2736</v>
      </c>
      <c r="I986" t="s">
        <v>2227</v>
      </c>
      <c r="J986" t="s">
        <v>2228</v>
      </c>
      <c r="K986" t="s">
        <v>500</v>
      </c>
      <c r="L986">
        <v>314235</v>
      </c>
      <c r="M986">
        <v>65000</v>
      </c>
      <c r="N986">
        <v>65000</v>
      </c>
      <c r="O986">
        <v>48750</v>
      </c>
      <c r="P986">
        <v>16250</v>
      </c>
      <c r="Q986" s="66">
        <v>42370</v>
      </c>
      <c r="R986" s="66">
        <v>42735</v>
      </c>
    </row>
    <row r="987" spans="7:18" x14ac:dyDescent="0.25">
      <c r="G987"/>
      <c r="H987" t="s">
        <v>2737</v>
      </c>
      <c r="I987" t="s">
        <v>2229</v>
      </c>
      <c r="J987" t="s">
        <v>2230</v>
      </c>
      <c r="K987" t="s">
        <v>500</v>
      </c>
      <c r="L987">
        <v>561463</v>
      </c>
      <c r="M987">
        <v>79183</v>
      </c>
      <c r="N987">
        <v>79183</v>
      </c>
      <c r="O987">
        <v>59387</v>
      </c>
      <c r="P987">
        <v>19796</v>
      </c>
      <c r="Q987" s="66">
        <v>42309</v>
      </c>
      <c r="R987" s="66">
        <v>42794</v>
      </c>
    </row>
    <row r="988" spans="7:18" x14ac:dyDescent="0.25">
      <c r="G988"/>
      <c r="H988" t="s">
        <v>2231</v>
      </c>
      <c r="I988" t="s">
        <v>2220</v>
      </c>
      <c r="J988" t="s">
        <v>2232</v>
      </c>
      <c r="K988" t="s">
        <v>500</v>
      </c>
      <c r="L988">
        <v>8771282</v>
      </c>
      <c r="M988">
        <v>1792000</v>
      </c>
      <c r="N988">
        <v>1792000</v>
      </c>
      <c r="O988">
        <v>1344000</v>
      </c>
      <c r="P988">
        <v>448000</v>
      </c>
      <c r="Q988" s="66">
        <v>42705</v>
      </c>
      <c r="R988" s="66">
        <v>43131</v>
      </c>
    </row>
    <row r="989" spans="7:18" x14ac:dyDescent="0.25">
      <c r="G989"/>
      <c r="H989" t="s">
        <v>2233</v>
      </c>
      <c r="I989" t="s">
        <v>2227</v>
      </c>
      <c r="J989" t="s">
        <v>2234</v>
      </c>
      <c r="K989" t="s">
        <v>500</v>
      </c>
      <c r="L989">
        <v>314235</v>
      </c>
      <c r="M989">
        <v>274024.90999999997</v>
      </c>
      <c r="N989">
        <v>274024.90999999997</v>
      </c>
      <c r="O989">
        <v>205518.68</v>
      </c>
      <c r="P989">
        <v>68506.23</v>
      </c>
      <c r="Q989" s="66">
        <v>42736</v>
      </c>
      <c r="R989" s="66">
        <v>43100</v>
      </c>
    </row>
    <row r="990" spans="7:18" x14ac:dyDescent="0.25">
      <c r="G990"/>
      <c r="H990" t="s">
        <v>2235</v>
      </c>
      <c r="I990" t="s">
        <v>2225</v>
      </c>
      <c r="J990" t="s">
        <v>2236</v>
      </c>
      <c r="K990" t="s">
        <v>500</v>
      </c>
      <c r="L990">
        <v>7089724</v>
      </c>
      <c r="M990">
        <v>67579.19</v>
      </c>
      <c r="N990">
        <v>67579.19</v>
      </c>
      <c r="O990">
        <v>50684.39</v>
      </c>
      <c r="P990">
        <v>16894.8</v>
      </c>
      <c r="Q990" s="66">
        <v>42675</v>
      </c>
      <c r="R990" s="66">
        <v>43131</v>
      </c>
    </row>
    <row r="991" spans="7:18" x14ac:dyDescent="0.25">
      <c r="G991"/>
      <c r="H991" t="s">
        <v>2237</v>
      </c>
      <c r="I991" t="s">
        <v>1994</v>
      </c>
      <c r="J991" t="s">
        <v>2238</v>
      </c>
      <c r="K991" t="s">
        <v>500</v>
      </c>
      <c r="L991">
        <v>8013252</v>
      </c>
      <c r="M991">
        <v>79716.92</v>
      </c>
      <c r="N991">
        <v>79716.92</v>
      </c>
      <c r="O991">
        <v>59787.69</v>
      </c>
      <c r="P991">
        <v>19929.23</v>
      </c>
      <c r="Q991" s="66">
        <v>42736</v>
      </c>
      <c r="R991" s="66">
        <v>43100</v>
      </c>
    </row>
    <row r="992" spans="7:18" x14ac:dyDescent="0.25">
      <c r="G992"/>
      <c r="H992" t="s">
        <v>2239</v>
      </c>
      <c r="I992" t="s">
        <v>2229</v>
      </c>
      <c r="J992" t="s">
        <v>2240</v>
      </c>
      <c r="K992" t="s">
        <v>500</v>
      </c>
      <c r="L992">
        <v>561463</v>
      </c>
      <c r="M992">
        <v>78374.44</v>
      </c>
      <c r="N992">
        <v>78374.44</v>
      </c>
      <c r="O992">
        <v>58780.83</v>
      </c>
      <c r="P992">
        <v>19593.61</v>
      </c>
      <c r="Q992" s="66">
        <v>42675</v>
      </c>
      <c r="R992" s="66">
        <v>43190</v>
      </c>
    </row>
    <row r="993" spans="7:18" x14ac:dyDescent="0.25">
      <c r="G993"/>
      <c r="H993" t="s">
        <v>2241</v>
      </c>
      <c r="I993" t="s">
        <v>2222</v>
      </c>
      <c r="J993" t="s">
        <v>2242</v>
      </c>
      <c r="K993" t="s">
        <v>500</v>
      </c>
      <c r="L993">
        <v>198306</v>
      </c>
      <c r="M993">
        <v>53277.08</v>
      </c>
      <c r="N993">
        <v>53277.08</v>
      </c>
      <c r="O993">
        <v>39957.81</v>
      </c>
      <c r="P993">
        <v>13319.27</v>
      </c>
      <c r="Q993" s="66">
        <v>42736</v>
      </c>
      <c r="R993" s="66">
        <v>43159</v>
      </c>
    </row>
    <row r="994" spans="7:18" x14ac:dyDescent="0.25">
      <c r="G994"/>
      <c r="H994" t="s">
        <v>2243</v>
      </c>
      <c r="I994" t="s">
        <v>808</v>
      </c>
      <c r="J994" t="s">
        <v>2244</v>
      </c>
      <c r="K994" t="s">
        <v>500</v>
      </c>
      <c r="L994">
        <v>8171291</v>
      </c>
      <c r="M994">
        <v>600000</v>
      </c>
      <c r="N994">
        <v>431676.5</v>
      </c>
      <c r="O994">
        <v>323757.38</v>
      </c>
      <c r="P994">
        <v>107919.12</v>
      </c>
      <c r="Q994" s="66">
        <v>42736</v>
      </c>
      <c r="R994" s="66">
        <v>43830</v>
      </c>
    </row>
    <row r="995" spans="7:18" x14ac:dyDescent="0.25">
      <c r="G995"/>
      <c r="H995" t="s">
        <v>2245</v>
      </c>
      <c r="I995" t="s">
        <v>2220</v>
      </c>
      <c r="J995" t="s">
        <v>2246</v>
      </c>
      <c r="K995" t="s">
        <v>500</v>
      </c>
      <c r="L995">
        <v>8771282</v>
      </c>
      <c r="M995">
        <v>1792000</v>
      </c>
      <c r="N995">
        <v>1792000</v>
      </c>
      <c r="O995">
        <v>1344000</v>
      </c>
      <c r="P995">
        <v>448000</v>
      </c>
      <c r="Q995" s="66">
        <v>42736</v>
      </c>
      <c r="R995" s="66">
        <v>43524</v>
      </c>
    </row>
    <row r="996" spans="7:18" x14ac:dyDescent="0.25">
      <c r="G996"/>
      <c r="H996" t="s">
        <v>2247</v>
      </c>
      <c r="I996" t="s">
        <v>2225</v>
      </c>
      <c r="J996" t="s">
        <v>2248</v>
      </c>
      <c r="K996" t="s">
        <v>500</v>
      </c>
      <c r="L996">
        <v>7089724</v>
      </c>
      <c r="M996">
        <v>219000</v>
      </c>
      <c r="N996">
        <v>86948</v>
      </c>
      <c r="O996">
        <v>65211</v>
      </c>
      <c r="P996">
        <v>21737</v>
      </c>
      <c r="Q996" s="66">
        <v>43040</v>
      </c>
      <c r="R996" s="66">
        <v>43496</v>
      </c>
    </row>
    <row r="997" spans="7:18" x14ac:dyDescent="0.25">
      <c r="G997"/>
      <c r="H997" t="s">
        <v>2249</v>
      </c>
      <c r="I997" t="s">
        <v>2227</v>
      </c>
      <c r="J997" t="s">
        <v>2250</v>
      </c>
      <c r="K997" t="s">
        <v>500</v>
      </c>
      <c r="L997">
        <v>314235</v>
      </c>
      <c r="M997">
        <v>288012.33</v>
      </c>
      <c r="N997">
        <v>288012.33</v>
      </c>
      <c r="O997">
        <v>216009.25</v>
      </c>
      <c r="P997">
        <v>72003.08</v>
      </c>
      <c r="Q997" s="66">
        <v>43101</v>
      </c>
      <c r="R997" s="66">
        <v>43465</v>
      </c>
    </row>
    <row r="998" spans="7:18" x14ac:dyDescent="0.25">
      <c r="G998"/>
      <c r="H998" t="s">
        <v>2251</v>
      </c>
      <c r="I998" t="s">
        <v>2222</v>
      </c>
      <c r="J998" t="s">
        <v>2252</v>
      </c>
      <c r="K998" t="s">
        <v>500</v>
      </c>
      <c r="L998">
        <v>198306</v>
      </c>
      <c r="M998">
        <v>108966</v>
      </c>
      <c r="N998">
        <v>108966</v>
      </c>
      <c r="O998">
        <v>81725</v>
      </c>
      <c r="P998">
        <v>27241</v>
      </c>
      <c r="Q998" s="66">
        <v>43101</v>
      </c>
      <c r="R998" s="66">
        <v>43644</v>
      </c>
    </row>
    <row r="999" spans="7:18" x14ac:dyDescent="0.25">
      <c r="G999"/>
      <c r="H999" t="s">
        <v>2253</v>
      </c>
      <c r="I999" t="s">
        <v>2254</v>
      </c>
      <c r="J999" t="s">
        <v>2255</v>
      </c>
      <c r="K999" t="s">
        <v>500</v>
      </c>
      <c r="L999">
        <v>7047941</v>
      </c>
      <c r="M999">
        <v>433316.6</v>
      </c>
      <c r="N999">
        <v>429878.6</v>
      </c>
      <c r="O999">
        <v>322408.95</v>
      </c>
      <c r="P999">
        <v>107469.65</v>
      </c>
      <c r="Q999" s="66">
        <v>43344</v>
      </c>
      <c r="R999" s="66">
        <v>43708</v>
      </c>
    </row>
    <row r="1000" spans="7:18" x14ac:dyDescent="0.25">
      <c r="G1000"/>
      <c r="H1000" t="s">
        <v>2256</v>
      </c>
      <c r="I1000" t="s">
        <v>1994</v>
      </c>
      <c r="J1000" t="s">
        <v>2257</v>
      </c>
      <c r="K1000" t="s">
        <v>500</v>
      </c>
      <c r="L1000">
        <v>8013252</v>
      </c>
      <c r="M1000">
        <v>1722515.12</v>
      </c>
      <c r="N1000">
        <v>1722515.12</v>
      </c>
      <c r="O1000">
        <v>1291886.3400000001</v>
      </c>
      <c r="P1000">
        <v>430628.78</v>
      </c>
      <c r="Q1000" s="66">
        <v>43101</v>
      </c>
      <c r="R1000" s="66">
        <v>45291</v>
      </c>
    </row>
    <row r="1001" spans="7:18" x14ac:dyDescent="0.25">
      <c r="G1001"/>
      <c r="H1001" t="s">
        <v>2258</v>
      </c>
      <c r="I1001" t="s">
        <v>2229</v>
      </c>
      <c r="J1001" t="s">
        <v>2259</v>
      </c>
      <c r="K1001" t="s">
        <v>500</v>
      </c>
      <c r="L1001">
        <v>561463</v>
      </c>
      <c r="M1001">
        <v>349082.95</v>
      </c>
      <c r="N1001">
        <v>349082.95</v>
      </c>
      <c r="O1001">
        <v>261812.21</v>
      </c>
      <c r="P1001">
        <v>87270.74</v>
      </c>
      <c r="Q1001" s="66">
        <v>43040</v>
      </c>
      <c r="R1001" s="66">
        <v>43555</v>
      </c>
    </row>
    <row r="1002" spans="7:18" x14ac:dyDescent="0.25">
      <c r="G1002"/>
      <c r="H1002" t="s">
        <v>2260</v>
      </c>
      <c r="I1002" t="s">
        <v>2574</v>
      </c>
      <c r="J1002" t="s">
        <v>2261</v>
      </c>
      <c r="K1002" t="s">
        <v>203</v>
      </c>
      <c r="L1002">
        <v>10361525</v>
      </c>
      <c r="M1002">
        <v>89415.64</v>
      </c>
      <c r="N1002">
        <v>89415.64</v>
      </c>
      <c r="O1002">
        <v>67061.73</v>
      </c>
      <c r="P1002">
        <v>22353.91</v>
      </c>
      <c r="Q1002" s="66">
        <v>42370</v>
      </c>
      <c r="R1002" s="66">
        <v>43555</v>
      </c>
    </row>
    <row r="1003" spans="7:18" x14ac:dyDescent="0.25">
      <c r="G1003"/>
      <c r="H1003" t="s">
        <v>2262</v>
      </c>
      <c r="I1003" t="s">
        <v>2220</v>
      </c>
      <c r="J1003" t="s">
        <v>2263</v>
      </c>
      <c r="K1003" t="s">
        <v>61</v>
      </c>
      <c r="L1003">
        <v>8771282</v>
      </c>
      <c r="M1003">
        <v>1792000</v>
      </c>
      <c r="N1003">
        <v>1792000</v>
      </c>
      <c r="O1003">
        <v>1344000</v>
      </c>
      <c r="P1003">
        <v>448000</v>
      </c>
      <c r="Q1003" s="66">
        <v>43435</v>
      </c>
      <c r="R1003" s="66">
        <v>43861</v>
      </c>
    </row>
    <row r="1004" spans="7:18" x14ac:dyDescent="0.25">
      <c r="G1004"/>
      <c r="H1004" t="s">
        <v>2264</v>
      </c>
      <c r="I1004" t="s">
        <v>792</v>
      </c>
      <c r="J1004" t="s">
        <v>2265</v>
      </c>
      <c r="K1004" t="s">
        <v>519</v>
      </c>
      <c r="L1004">
        <v>7991621</v>
      </c>
      <c r="M1004">
        <v>482831.81</v>
      </c>
      <c r="N1004">
        <v>482831.81</v>
      </c>
      <c r="O1004">
        <v>410407.04</v>
      </c>
      <c r="P1004">
        <v>72424.77</v>
      </c>
      <c r="Q1004" s="66">
        <v>41883</v>
      </c>
      <c r="R1004" s="66">
        <v>43465</v>
      </c>
    </row>
    <row r="1005" spans="7:18" x14ac:dyDescent="0.25">
      <c r="G1005"/>
      <c r="H1005" t="s">
        <v>2266</v>
      </c>
      <c r="I1005" t="s">
        <v>2227</v>
      </c>
      <c r="J1005" t="s">
        <v>2267</v>
      </c>
      <c r="K1005" t="s">
        <v>500</v>
      </c>
      <c r="L1005">
        <v>314235</v>
      </c>
      <c r="M1005">
        <v>400862.36</v>
      </c>
      <c r="N1005">
        <v>400862.36</v>
      </c>
      <c r="O1005">
        <v>300646.77</v>
      </c>
      <c r="P1005">
        <v>100215.59</v>
      </c>
      <c r="Q1005" s="66">
        <v>43466</v>
      </c>
      <c r="R1005" s="66">
        <v>43830</v>
      </c>
    </row>
    <row r="1006" spans="7:18" x14ac:dyDescent="0.25">
      <c r="G1006"/>
      <c r="H1006" t="s">
        <v>2268</v>
      </c>
      <c r="I1006" t="s">
        <v>2222</v>
      </c>
      <c r="J1006" t="s">
        <v>2269</v>
      </c>
      <c r="K1006" t="s">
        <v>500</v>
      </c>
      <c r="L1006">
        <v>198306</v>
      </c>
      <c r="M1006">
        <v>135043.07</v>
      </c>
      <c r="N1006">
        <v>135043.07</v>
      </c>
      <c r="O1006">
        <v>101282.3</v>
      </c>
      <c r="P1006">
        <v>33760.769999999997</v>
      </c>
      <c r="Q1006" s="66">
        <v>43466</v>
      </c>
      <c r="R1006" s="66">
        <v>43890</v>
      </c>
    </row>
    <row r="1007" spans="7:18" x14ac:dyDescent="0.25">
      <c r="G1007"/>
      <c r="H1007" t="s">
        <v>2270</v>
      </c>
      <c r="I1007" t="s">
        <v>2225</v>
      </c>
      <c r="J1007" t="s">
        <v>2271</v>
      </c>
      <c r="K1007" t="s">
        <v>500</v>
      </c>
      <c r="L1007">
        <v>7089724</v>
      </c>
      <c r="M1007">
        <v>92565.99</v>
      </c>
      <c r="N1007">
        <v>92565.99</v>
      </c>
      <c r="O1007">
        <v>69424.490000000005</v>
      </c>
      <c r="P1007">
        <v>23141.5</v>
      </c>
      <c r="Q1007" s="66">
        <v>43466</v>
      </c>
      <c r="R1007" s="66">
        <v>43861</v>
      </c>
    </row>
    <row r="1008" spans="7:18" x14ac:dyDescent="0.25">
      <c r="G1008"/>
      <c r="H1008" t="s">
        <v>2272</v>
      </c>
      <c r="I1008" t="s">
        <v>808</v>
      </c>
      <c r="J1008" t="s">
        <v>2273</v>
      </c>
      <c r="K1008" t="s">
        <v>500</v>
      </c>
      <c r="L1008">
        <v>8171291</v>
      </c>
      <c r="M1008">
        <v>876586.65</v>
      </c>
      <c r="N1008">
        <v>861400.25</v>
      </c>
      <c r="O1008">
        <v>646050.18999999994</v>
      </c>
      <c r="P1008">
        <v>215350.06</v>
      </c>
      <c r="Q1008" s="66">
        <v>43466</v>
      </c>
      <c r="R1008" s="66">
        <v>45107</v>
      </c>
    </row>
    <row r="1009" spans="7:18" x14ac:dyDescent="0.25">
      <c r="G1009"/>
      <c r="H1009" t="s">
        <v>2274</v>
      </c>
      <c r="I1009" t="s">
        <v>2229</v>
      </c>
      <c r="J1009" t="s">
        <v>2275</v>
      </c>
      <c r="K1009" t="s">
        <v>500</v>
      </c>
      <c r="L1009">
        <v>561463</v>
      </c>
      <c r="M1009">
        <v>376358.03</v>
      </c>
      <c r="N1009">
        <v>364199.36</v>
      </c>
      <c r="O1009">
        <v>273149.52</v>
      </c>
      <c r="P1009">
        <v>91049.84</v>
      </c>
      <c r="Q1009" s="66">
        <v>43466</v>
      </c>
      <c r="R1009" s="66">
        <v>44000</v>
      </c>
    </row>
    <row r="1010" spans="7:18" x14ac:dyDescent="0.25">
      <c r="G1010"/>
      <c r="H1010" t="s">
        <v>2276</v>
      </c>
      <c r="I1010" t="s">
        <v>904</v>
      </c>
      <c r="J1010" t="s">
        <v>2277</v>
      </c>
      <c r="K1010" t="s">
        <v>519</v>
      </c>
      <c r="L1010">
        <v>8578875</v>
      </c>
      <c r="M1010">
        <v>26864.799999999999</v>
      </c>
      <c r="N1010">
        <v>26864.799999999999</v>
      </c>
      <c r="O1010">
        <v>22835.08</v>
      </c>
      <c r="P1010">
        <v>4029.72</v>
      </c>
      <c r="Q1010" s="66">
        <v>41640</v>
      </c>
      <c r="R1010" s="66">
        <v>43830</v>
      </c>
    </row>
    <row r="1011" spans="7:18" x14ac:dyDescent="0.25">
      <c r="G1011"/>
      <c r="H1011" t="s">
        <v>2278</v>
      </c>
      <c r="I1011" t="s">
        <v>2574</v>
      </c>
      <c r="J1011" t="s">
        <v>2279</v>
      </c>
      <c r="K1011" t="s">
        <v>203</v>
      </c>
      <c r="L1011">
        <v>10361525</v>
      </c>
      <c r="M1011">
        <v>86312.28</v>
      </c>
      <c r="N1011">
        <v>86312.28</v>
      </c>
      <c r="O1011">
        <v>64734.21</v>
      </c>
      <c r="P1011">
        <v>21578.07</v>
      </c>
      <c r="Q1011" s="66">
        <v>43466</v>
      </c>
      <c r="R1011" s="66">
        <v>43830</v>
      </c>
    </row>
    <row r="1012" spans="7:18" x14ac:dyDescent="0.25">
      <c r="G1012"/>
      <c r="H1012" t="s">
        <v>2280</v>
      </c>
      <c r="I1012" t="s">
        <v>2224</v>
      </c>
      <c r="J1012" t="s">
        <v>2281</v>
      </c>
      <c r="K1012" t="s">
        <v>500</v>
      </c>
      <c r="L1012">
        <v>454887</v>
      </c>
      <c r="M1012">
        <v>131789.78</v>
      </c>
      <c r="N1012">
        <v>131789.78</v>
      </c>
      <c r="O1012">
        <v>98842.34</v>
      </c>
      <c r="P1012">
        <v>32947.440000000002</v>
      </c>
      <c r="Q1012" s="66">
        <v>43831</v>
      </c>
      <c r="R1012" s="66">
        <v>44926</v>
      </c>
    </row>
    <row r="1013" spans="7:18" x14ac:dyDescent="0.25">
      <c r="G1013"/>
      <c r="H1013" t="s">
        <v>2282</v>
      </c>
      <c r="I1013" t="s">
        <v>2220</v>
      </c>
      <c r="J1013" t="s">
        <v>2283</v>
      </c>
      <c r="K1013" t="s">
        <v>61</v>
      </c>
      <c r="L1013">
        <v>8771282</v>
      </c>
      <c r="M1013">
        <v>7168000</v>
      </c>
      <c r="N1013">
        <v>7168000</v>
      </c>
      <c r="O1013">
        <v>5376000</v>
      </c>
      <c r="P1013">
        <v>1792000</v>
      </c>
      <c r="Q1013" s="66">
        <v>43770</v>
      </c>
      <c r="R1013" s="66">
        <v>45291</v>
      </c>
    </row>
    <row r="1014" spans="7:18" x14ac:dyDescent="0.25">
      <c r="G1014"/>
      <c r="H1014" t="s">
        <v>2472</v>
      </c>
      <c r="I1014" t="s">
        <v>2222</v>
      </c>
      <c r="J1014" t="s">
        <v>2473</v>
      </c>
      <c r="K1014" t="s">
        <v>500</v>
      </c>
      <c r="L1014">
        <v>198306</v>
      </c>
      <c r="M1014">
        <v>466389</v>
      </c>
      <c r="N1014">
        <v>466389</v>
      </c>
      <c r="O1014">
        <v>349791.75</v>
      </c>
      <c r="P1014">
        <v>116597.25</v>
      </c>
      <c r="Q1014" s="66">
        <v>43831</v>
      </c>
      <c r="R1014" s="66">
        <v>44926</v>
      </c>
    </row>
    <row r="1015" spans="7:18" x14ac:dyDescent="0.25">
      <c r="G1015"/>
      <c r="H1015" s="85" t="s">
        <v>2738</v>
      </c>
      <c r="I1015" s="85" t="s">
        <v>2739</v>
      </c>
      <c r="J1015" s="85" t="s">
        <v>2740</v>
      </c>
      <c r="K1015" t="s">
        <v>61</v>
      </c>
      <c r="L1015" s="85">
        <v>10361154</v>
      </c>
      <c r="M1015" s="85">
        <v>1933.36</v>
      </c>
      <c r="N1015" s="85">
        <v>627.61</v>
      </c>
      <c r="O1015" s="85">
        <v>235.36</v>
      </c>
      <c r="P1015" s="85">
        <v>78.45</v>
      </c>
      <c r="Q1015" s="87">
        <v>43945</v>
      </c>
      <c r="R1015" s="87">
        <v>44196</v>
      </c>
    </row>
    <row r="1016" spans="7:18" x14ac:dyDescent="0.25">
      <c r="G1016"/>
      <c r="H1016" s="85" t="s">
        <v>2474</v>
      </c>
      <c r="I1016" s="85" t="s">
        <v>2475</v>
      </c>
      <c r="J1016" s="85" t="s">
        <v>2476</v>
      </c>
      <c r="K1016" t="s">
        <v>71</v>
      </c>
      <c r="L1016" s="85">
        <v>7080702</v>
      </c>
      <c r="M1016" s="85">
        <v>15844.08</v>
      </c>
      <c r="N1016" s="85">
        <v>15844.08</v>
      </c>
      <c r="O1016" s="85">
        <v>5941.53</v>
      </c>
      <c r="P1016" s="85">
        <v>1980.51</v>
      </c>
      <c r="Q1016" s="87">
        <v>43908</v>
      </c>
      <c r="R1016" s="87">
        <v>44196</v>
      </c>
    </row>
    <row r="1017" spans="7:18" x14ac:dyDescent="0.25">
      <c r="G1017"/>
      <c r="H1017" s="85" t="s">
        <v>2741</v>
      </c>
      <c r="I1017" s="85" t="s">
        <v>2742</v>
      </c>
      <c r="J1017" s="85" t="s">
        <v>2743</v>
      </c>
      <c r="K1017" t="s">
        <v>61</v>
      </c>
      <c r="L1017" s="85">
        <v>7708251</v>
      </c>
      <c r="M1017" s="85">
        <v>2316</v>
      </c>
      <c r="N1017" s="85">
        <v>2316</v>
      </c>
      <c r="O1017" s="85">
        <v>347.4</v>
      </c>
      <c r="P1017" s="85">
        <v>347.4</v>
      </c>
      <c r="Q1017" s="87">
        <v>43794</v>
      </c>
      <c r="R1017" s="87">
        <v>43861</v>
      </c>
    </row>
    <row r="1018" spans="7:18" x14ac:dyDescent="0.25">
      <c r="G1018"/>
      <c r="H1018" s="85" t="s">
        <v>2744</v>
      </c>
      <c r="I1018" s="85" t="s">
        <v>2745</v>
      </c>
      <c r="J1018" s="85" t="s">
        <v>2746</v>
      </c>
      <c r="K1018" t="s">
        <v>61</v>
      </c>
      <c r="L1018" s="85">
        <v>8171291</v>
      </c>
      <c r="M1018" s="85">
        <v>386051.25</v>
      </c>
      <c r="N1018" s="85">
        <v>386051.25</v>
      </c>
      <c r="O1018" s="85">
        <v>289538.44</v>
      </c>
      <c r="P1018" s="85">
        <v>96512.81</v>
      </c>
      <c r="Q1018" s="87">
        <v>43945</v>
      </c>
      <c r="R1018" s="87">
        <v>44196</v>
      </c>
    </row>
    <row r="1019" spans="7:18" x14ac:dyDescent="0.25">
      <c r="G1019"/>
      <c r="H1019" s="85" t="s">
        <v>2747</v>
      </c>
      <c r="I1019" s="85" t="s">
        <v>2748</v>
      </c>
      <c r="J1019" s="85" t="s">
        <v>2749</v>
      </c>
      <c r="K1019" t="s">
        <v>77</v>
      </c>
      <c r="L1019" s="85">
        <v>7956586</v>
      </c>
      <c r="M1019" s="85">
        <v>388615.7</v>
      </c>
      <c r="N1019" s="85">
        <v>375875.46</v>
      </c>
      <c r="O1019" s="85">
        <v>281907.01</v>
      </c>
      <c r="P1019" s="85">
        <v>93968.45</v>
      </c>
      <c r="Q1019" s="87">
        <v>43525</v>
      </c>
      <c r="R1019" s="87">
        <v>44012</v>
      </c>
    </row>
    <row r="1020" spans="7:18" x14ac:dyDescent="0.25">
      <c r="G1020"/>
      <c r="H1020" s="85" t="s">
        <v>2750</v>
      </c>
      <c r="I1020" s="85" t="s">
        <v>2748</v>
      </c>
      <c r="J1020" s="85" t="s">
        <v>2751</v>
      </c>
      <c r="K1020" t="s">
        <v>61</v>
      </c>
      <c r="L1020" s="85">
        <v>7956586</v>
      </c>
      <c r="M1020" s="85">
        <v>1209711.96</v>
      </c>
      <c r="N1020" s="85">
        <v>1208075.1200000001</v>
      </c>
      <c r="O1020" s="85">
        <v>906057.96</v>
      </c>
      <c r="P1020" s="85">
        <v>302017.15999999997</v>
      </c>
      <c r="Q1020" s="87">
        <v>43525</v>
      </c>
      <c r="R1020" s="87">
        <v>44012</v>
      </c>
    </row>
    <row r="1021" spans="7:18" x14ac:dyDescent="0.25">
      <c r="G1021"/>
      <c r="H1021" s="85" t="s">
        <v>2477</v>
      </c>
      <c r="I1021" s="85" t="s">
        <v>2478</v>
      </c>
      <c r="J1021" s="85" t="s">
        <v>2479</v>
      </c>
      <c r="K1021" t="s">
        <v>61</v>
      </c>
      <c r="L1021" s="85">
        <v>9016416</v>
      </c>
      <c r="M1021" s="85">
        <v>16066.68</v>
      </c>
      <c r="N1021" s="85">
        <v>16066.68</v>
      </c>
      <c r="O1021" s="85">
        <v>6025.01</v>
      </c>
      <c r="P1021" s="85">
        <v>2008.33</v>
      </c>
      <c r="Q1021" s="87">
        <v>43922</v>
      </c>
      <c r="R1021" s="87">
        <v>44196</v>
      </c>
    </row>
    <row r="1022" spans="7:18" x14ac:dyDescent="0.25">
      <c r="G1022"/>
      <c r="H1022" s="85" t="s">
        <v>2480</v>
      </c>
      <c r="I1022" s="85" t="s">
        <v>2481</v>
      </c>
      <c r="J1022" s="85" t="s">
        <v>2482</v>
      </c>
      <c r="K1022" t="s">
        <v>77</v>
      </c>
      <c r="L1022" s="85">
        <v>8900137</v>
      </c>
      <c r="M1022" s="85">
        <v>0</v>
      </c>
      <c r="N1022" s="85">
        <v>0</v>
      </c>
      <c r="O1022" s="85">
        <v>146266.03</v>
      </c>
      <c r="P1022" s="85">
        <v>48755.34</v>
      </c>
      <c r="Q1022" s="87">
        <v>43534</v>
      </c>
      <c r="R1022" s="87">
        <v>44630</v>
      </c>
    </row>
    <row r="1023" spans="7:18" x14ac:dyDescent="0.25">
      <c r="G1023"/>
      <c r="H1023" s="85" t="s">
        <v>2485</v>
      </c>
      <c r="I1023" s="85" t="s">
        <v>2486</v>
      </c>
      <c r="J1023" s="85" t="s">
        <v>2482</v>
      </c>
      <c r="K1023" t="s">
        <v>77</v>
      </c>
      <c r="L1023" s="85">
        <v>7081021</v>
      </c>
      <c r="M1023" s="85">
        <v>0</v>
      </c>
      <c r="N1023" s="85">
        <v>0</v>
      </c>
      <c r="O1023" s="85">
        <v>32696.26</v>
      </c>
      <c r="P1023" s="85">
        <v>10898.75</v>
      </c>
      <c r="Q1023" s="87">
        <v>43605</v>
      </c>
      <c r="R1023" s="87">
        <v>44336</v>
      </c>
    </row>
    <row r="1024" spans="7:18" x14ac:dyDescent="0.25">
      <c r="G1024"/>
      <c r="H1024" s="85" t="s">
        <v>2752</v>
      </c>
      <c r="I1024" s="85" t="s">
        <v>2753</v>
      </c>
      <c r="J1024" s="85" t="s">
        <v>2482</v>
      </c>
      <c r="K1024" t="s">
        <v>77</v>
      </c>
      <c r="L1024" s="85">
        <v>7081013</v>
      </c>
      <c r="M1024" s="85">
        <v>0</v>
      </c>
      <c r="N1024" s="85">
        <v>0</v>
      </c>
      <c r="O1024" s="85">
        <v>42904.480000000003</v>
      </c>
      <c r="P1024" s="85">
        <v>14301.49</v>
      </c>
      <c r="Q1024" s="87">
        <v>43605</v>
      </c>
      <c r="R1024" s="87">
        <v>44336</v>
      </c>
    </row>
    <row r="1025" spans="7:18" x14ac:dyDescent="0.25">
      <c r="G1025"/>
      <c r="H1025" s="85" t="s">
        <v>2754</v>
      </c>
      <c r="I1025" s="85" t="s">
        <v>2755</v>
      </c>
      <c r="J1025" s="85" t="s">
        <v>2482</v>
      </c>
      <c r="K1025" t="s">
        <v>77</v>
      </c>
      <c r="L1025" s="85">
        <v>9358176</v>
      </c>
      <c r="M1025" s="85">
        <v>0</v>
      </c>
      <c r="N1025" s="85">
        <v>0</v>
      </c>
      <c r="O1025" s="85">
        <v>27739.73</v>
      </c>
      <c r="P1025" s="85">
        <v>9246.58</v>
      </c>
      <c r="Q1025" s="87">
        <v>43605</v>
      </c>
      <c r="R1025" s="87">
        <v>44336</v>
      </c>
    </row>
    <row r="1026" spans="7:18" x14ac:dyDescent="0.25">
      <c r="G1026"/>
      <c r="H1026" s="85" t="s">
        <v>2756</v>
      </c>
      <c r="I1026" s="85" t="s">
        <v>2757</v>
      </c>
      <c r="J1026" s="85" t="s">
        <v>2482</v>
      </c>
      <c r="K1026" t="s">
        <v>77</v>
      </c>
      <c r="L1026" s="85">
        <v>9358137</v>
      </c>
      <c r="M1026" s="85">
        <v>0</v>
      </c>
      <c r="N1026" s="85">
        <v>0</v>
      </c>
      <c r="O1026" s="85">
        <v>30699</v>
      </c>
      <c r="P1026" s="85">
        <v>10233</v>
      </c>
      <c r="Q1026" s="87">
        <v>43605</v>
      </c>
      <c r="R1026" s="87">
        <v>44701</v>
      </c>
    </row>
    <row r="1027" spans="7:18" x14ac:dyDescent="0.25">
      <c r="G1027"/>
      <c r="H1027" s="85" t="s">
        <v>2758</v>
      </c>
      <c r="I1027" s="85" t="s">
        <v>2759</v>
      </c>
      <c r="J1027" s="85" t="s">
        <v>2482</v>
      </c>
      <c r="K1027" t="s">
        <v>77</v>
      </c>
      <c r="L1027" s="85">
        <v>8899445</v>
      </c>
      <c r="M1027" s="85">
        <v>0</v>
      </c>
      <c r="N1027" s="85">
        <v>0</v>
      </c>
      <c r="O1027" s="85">
        <v>17938.73</v>
      </c>
      <c r="P1027" s="85">
        <v>5979.58</v>
      </c>
      <c r="Q1027" s="87">
        <v>43605</v>
      </c>
      <c r="R1027" s="87">
        <v>44701</v>
      </c>
    </row>
    <row r="1028" spans="7:18" x14ac:dyDescent="0.25">
      <c r="G1028"/>
      <c r="H1028" s="85" t="s">
        <v>2760</v>
      </c>
      <c r="I1028" s="85" t="s">
        <v>2761</v>
      </c>
      <c r="J1028" s="85" t="s">
        <v>2482</v>
      </c>
      <c r="K1028" t="s">
        <v>77</v>
      </c>
      <c r="L1028" s="85">
        <v>10355633</v>
      </c>
      <c r="M1028" s="85">
        <v>0</v>
      </c>
      <c r="N1028" s="85">
        <v>0</v>
      </c>
      <c r="O1028" s="85">
        <v>29135.59</v>
      </c>
      <c r="P1028" s="85">
        <v>9711.86</v>
      </c>
      <c r="Q1028" s="87">
        <v>43595</v>
      </c>
      <c r="R1028" s="87">
        <v>44691</v>
      </c>
    </row>
    <row r="1029" spans="7:18" x14ac:dyDescent="0.25">
      <c r="G1029"/>
      <c r="H1029" s="85" t="s">
        <v>2762</v>
      </c>
      <c r="I1029" s="85" t="s">
        <v>2763</v>
      </c>
      <c r="J1029" s="85" t="s">
        <v>2482</v>
      </c>
      <c r="K1029" t="s">
        <v>77</v>
      </c>
      <c r="L1029" s="85">
        <v>10361877</v>
      </c>
      <c r="M1029" s="85">
        <v>0</v>
      </c>
      <c r="N1029" s="85">
        <v>0</v>
      </c>
      <c r="O1029" s="85">
        <v>89867.839999999997</v>
      </c>
      <c r="P1029" s="85">
        <v>29955.95</v>
      </c>
      <c r="Q1029" s="87">
        <v>43595</v>
      </c>
      <c r="R1029" s="87">
        <v>44326</v>
      </c>
    </row>
    <row r="1030" spans="7:18" x14ac:dyDescent="0.25">
      <c r="G1030"/>
      <c r="H1030" s="85" t="s">
        <v>2764</v>
      </c>
      <c r="I1030" s="85" t="s">
        <v>2765</v>
      </c>
      <c r="J1030" s="85" t="s">
        <v>2482</v>
      </c>
      <c r="K1030" t="s">
        <v>77</v>
      </c>
      <c r="L1030" s="85">
        <v>7089272</v>
      </c>
      <c r="M1030" s="85">
        <v>0</v>
      </c>
      <c r="N1030" s="85">
        <v>0</v>
      </c>
      <c r="O1030" s="85">
        <v>21066.66</v>
      </c>
      <c r="P1030" s="85">
        <v>7022.22</v>
      </c>
      <c r="Q1030" s="87">
        <v>43595</v>
      </c>
      <c r="R1030" s="87">
        <v>44691</v>
      </c>
    </row>
    <row r="1031" spans="7:18" x14ac:dyDescent="0.25">
      <c r="G1031"/>
      <c r="H1031" s="85" t="s">
        <v>2766</v>
      </c>
      <c r="I1031" s="85" t="s">
        <v>2767</v>
      </c>
      <c r="J1031" s="85" t="s">
        <v>2768</v>
      </c>
      <c r="K1031" t="s">
        <v>803</v>
      </c>
      <c r="L1031" s="85">
        <v>5168965</v>
      </c>
      <c r="M1031" s="85">
        <v>17500</v>
      </c>
      <c r="N1031" s="85">
        <v>17500</v>
      </c>
      <c r="O1031" s="85">
        <v>9843.75</v>
      </c>
      <c r="P1031" s="85">
        <v>3281.25</v>
      </c>
      <c r="Q1031" s="87">
        <v>43966</v>
      </c>
      <c r="R1031" s="87">
        <v>43997</v>
      </c>
    </row>
    <row r="1032" spans="7:18" x14ac:dyDescent="0.25">
      <c r="G1032"/>
      <c r="H1032" s="85" t="s">
        <v>2769</v>
      </c>
      <c r="I1032" s="85" t="s">
        <v>2770</v>
      </c>
      <c r="J1032" s="85" t="s">
        <v>2771</v>
      </c>
      <c r="K1032" t="s">
        <v>803</v>
      </c>
      <c r="L1032" s="85">
        <v>4913857</v>
      </c>
      <c r="M1032" s="85">
        <v>28361.68</v>
      </c>
      <c r="N1032" s="85">
        <v>28361.68</v>
      </c>
      <c r="O1032" s="85">
        <v>15953.48</v>
      </c>
      <c r="P1032" s="85">
        <v>5317.79</v>
      </c>
      <c r="Q1032" s="87">
        <v>43831</v>
      </c>
      <c r="R1032" s="87">
        <v>44196</v>
      </c>
    </row>
    <row r="1033" spans="7:18" x14ac:dyDescent="0.25">
      <c r="G1033"/>
      <c r="H1033" s="85" t="s">
        <v>2772</v>
      </c>
      <c r="I1033" s="85" t="s">
        <v>2773</v>
      </c>
      <c r="J1033" s="85" t="s">
        <v>2774</v>
      </c>
      <c r="K1033" t="s">
        <v>803</v>
      </c>
      <c r="L1033" s="85">
        <v>5826466</v>
      </c>
      <c r="M1033" s="85">
        <v>6400</v>
      </c>
      <c r="N1033" s="85">
        <v>6400</v>
      </c>
      <c r="O1033" s="85">
        <v>3600</v>
      </c>
      <c r="P1033" s="85">
        <v>1200</v>
      </c>
      <c r="Q1033" s="87">
        <v>43977</v>
      </c>
      <c r="R1033" s="87">
        <v>44196</v>
      </c>
    </row>
    <row r="1034" spans="7:18" x14ac:dyDescent="0.25">
      <c r="G1034"/>
      <c r="H1034" s="85" t="s">
        <v>2483</v>
      </c>
      <c r="I1034" s="85" t="s">
        <v>1987</v>
      </c>
      <c r="J1034" s="85" t="s">
        <v>2484</v>
      </c>
      <c r="K1034" t="s">
        <v>61</v>
      </c>
      <c r="L1034" s="85">
        <v>7270516</v>
      </c>
      <c r="M1034" s="85">
        <v>691424.33</v>
      </c>
      <c r="N1034" s="85">
        <v>687167.08</v>
      </c>
      <c r="O1034" s="85">
        <v>309225.26</v>
      </c>
      <c r="P1034" s="85">
        <v>103075</v>
      </c>
      <c r="Q1034" s="87">
        <v>43862</v>
      </c>
      <c r="R1034" s="87">
        <v>44286</v>
      </c>
    </row>
    <row r="1035" spans="7:18" x14ac:dyDescent="0.25">
      <c r="G1035"/>
      <c r="H1035" s="85" t="s">
        <v>2775</v>
      </c>
      <c r="I1035" s="85" t="s">
        <v>2776</v>
      </c>
      <c r="J1035" s="85" t="s">
        <v>2777</v>
      </c>
      <c r="K1035" t="s">
        <v>61</v>
      </c>
      <c r="L1035" s="85">
        <v>7805466</v>
      </c>
      <c r="M1035" s="85">
        <v>85223.32</v>
      </c>
      <c r="N1035" s="85">
        <v>54729.42</v>
      </c>
      <c r="O1035" s="85">
        <v>20523.560000000001</v>
      </c>
      <c r="P1035" s="85">
        <v>6841.16</v>
      </c>
      <c r="Q1035" s="87">
        <v>43922</v>
      </c>
      <c r="R1035" s="87">
        <v>44196</v>
      </c>
    </row>
    <row r="1036" spans="7:18" x14ac:dyDescent="0.25">
      <c r="G1036"/>
      <c r="H1036"/>
      <c r="I1036"/>
      <c r="J1036"/>
      <c r="K1036"/>
      <c r="L1036"/>
      <c r="M1036"/>
      <c r="N1036"/>
      <c r="O1036"/>
      <c r="P1036"/>
      <c r="Q1036" s="66"/>
      <c r="R1036" s="66"/>
    </row>
    <row r="1037" spans="7:18" x14ac:dyDescent="0.25">
      <c r="G1037"/>
      <c r="H1037"/>
      <c r="I1037"/>
      <c r="J1037"/>
      <c r="K1037"/>
      <c r="L1037"/>
      <c r="M1037"/>
      <c r="N1037"/>
      <c r="O1037"/>
      <c r="P1037"/>
      <c r="Q1037" s="66"/>
      <c r="R1037" s="66"/>
    </row>
    <row r="1038" spans="7:18" x14ac:dyDescent="0.25">
      <c r="G1038"/>
      <c r="H1038"/>
      <c r="I1038"/>
      <c r="J1038"/>
      <c r="K1038"/>
      <c r="L1038"/>
      <c r="M1038"/>
      <c r="N1038"/>
      <c r="O1038"/>
      <c r="P1038"/>
      <c r="Q1038" s="66"/>
      <c r="R1038" s="66"/>
    </row>
    <row r="1039" spans="7:18" x14ac:dyDescent="0.25">
      <c r="G1039"/>
      <c r="H1039"/>
      <c r="I1039"/>
      <c r="J1039"/>
      <c r="K1039"/>
      <c r="L1039"/>
      <c r="M1039"/>
      <c r="N1039"/>
      <c r="O1039"/>
      <c r="P1039"/>
      <c r="Q1039" s="66"/>
      <c r="R1039" s="66"/>
    </row>
    <row r="1040" spans="7:18" x14ac:dyDescent="0.25">
      <c r="G1040"/>
      <c r="H1040"/>
      <c r="I1040"/>
      <c r="J1040"/>
      <c r="K1040"/>
      <c r="L1040"/>
      <c r="M1040"/>
      <c r="N1040"/>
      <c r="O1040"/>
      <c r="P1040"/>
      <c r="Q1040" s="66"/>
      <c r="R1040" s="66"/>
    </row>
    <row r="1041" spans="7:18" x14ac:dyDescent="0.25">
      <c r="G1041"/>
      <c r="H1041"/>
      <c r="I1041"/>
      <c r="J1041"/>
      <c r="K1041"/>
      <c r="L1041"/>
      <c r="M1041"/>
      <c r="N1041"/>
      <c r="O1041"/>
      <c r="P1041"/>
      <c r="Q1041" s="66"/>
      <c r="R1041" s="66"/>
    </row>
    <row r="1042" spans="7:18" x14ac:dyDescent="0.25">
      <c r="G1042"/>
      <c r="H1042"/>
      <c r="I1042"/>
      <c r="J1042"/>
      <c r="K1042"/>
      <c r="L1042"/>
      <c r="M1042"/>
      <c r="N1042"/>
      <c r="O1042"/>
      <c r="P1042"/>
      <c r="Q1042" s="66"/>
      <c r="R1042" s="66"/>
    </row>
    <row r="1043" spans="7:18" x14ac:dyDescent="0.25">
      <c r="G1043"/>
      <c r="H1043"/>
      <c r="I1043"/>
      <c r="J1043"/>
      <c r="K1043"/>
      <c r="L1043"/>
      <c r="M1043"/>
      <c r="N1043"/>
      <c r="O1043"/>
      <c r="P1043"/>
      <c r="Q1043" s="66"/>
      <c r="R1043" s="66"/>
    </row>
    <row r="1044" spans="7:18" x14ac:dyDescent="0.25">
      <c r="G1044"/>
      <c r="H1044"/>
      <c r="I1044"/>
      <c r="J1044"/>
      <c r="K1044"/>
      <c r="L1044"/>
      <c r="M1044"/>
      <c r="N1044"/>
      <c r="O1044"/>
      <c r="P1044"/>
      <c r="Q1044" s="66"/>
      <c r="R1044" s="66"/>
    </row>
    <row r="1045" spans="7:18" x14ac:dyDescent="0.25">
      <c r="G1045"/>
      <c r="H1045"/>
      <c r="I1045"/>
      <c r="J1045"/>
      <c r="K1045"/>
      <c r="L1045"/>
      <c r="M1045"/>
      <c r="N1045"/>
      <c r="O1045"/>
      <c r="P1045"/>
      <c r="Q1045" s="66"/>
      <c r="R1045" s="66"/>
    </row>
    <row r="1046" spans="7:18" x14ac:dyDescent="0.25">
      <c r="G1046"/>
      <c r="H1046"/>
      <c r="I1046"/>
      <c r="J1046"/>
      <c r="K1046"/>
      <c r="L1046"/>
      <c r="M1046"/>
      <c r="N1046"/>
      <c r="O1046"/>
      <c r="P1046"/>
      <c r="Q1046" s="66"/>
      <c r="R1046" s="66"/>
    </row>
    <row r="1047" spans="7:18" x14ac:dyDescent="0.25">
      <c r="G1047"/>
      <c r="H1047"/>
      <c r="I1047"/>
      <c r="J1047"/>
      <c r="K1047"/>
      <c r="L1047"/>
      <c r="M1047"/>
      <c r="N1047"/>
      <c r="O1047"/>
      <c r="P1047"/>
      <c r="Q1047" s="66"/>
      <c r="R1047" s="66"/>
    </row>
    <row r="1048" spans="7:18" x14ac:dyDescent="0.25">
      <c r="G1048"/>
      <c r="H1048"/>
      <c r="I1048"/>
      <c r="J1048"/>
      <c r="K1048"/>
      <c r="L1048"/>
      <c r="M1048"/>
      <c r="N1048"/>
      <c r="O1048"/>
      <c r="P1048"/>
      <c r="Q1048" s="66"/>
      <c r="R1048" s="66"/>
    </row>
    <row r="1049" spans="7:18" x14ac:dyDescent="0.25">
      <c r="G1049"/>
      <c r="H1049"/>
      <c r="I1049"/>
      <c r="J1049"/>
      <c r="K1049"/>
      <c r="L1049"/>
      <c r="M1049"/>
      <c r="N1049"/>
      <c r="O1049"/>
      <c r="P1049"/>
      <c r="Q1049" s="66"/>
      <c r="R1049" s="66"/>
    </row>
    <row r="1050" spans="7:18" x14ac:dyDescent="0.25">
      <c r="G1050"/>
      <c r="H1050"/>
      <c r="I1050"/>
      <c r="J1050"/>
      <c r="K1050"/>
      <c r="L1050"/>
      <c r="M1050"/>
      <c r="N1050"/>
      <c r="O1050"/>
      <c r="P1050"/>
      <c r="Q1050" s="66"/>
      <c r="R1050" s="66"/>
    </row>
    <row r="1051" spans="7:18" x14ac:dyDescent="0.25">
      <c r="G1051"/>
      <c r="H1051"/>
      <c r="I1051"/>
      <c r="J1051"/>
      <c r="K1051"/>
      <c r="L1051"/>
      <c r="M1051"/>
      <c r="N1051"/>
      <c r="O1051"/>
      <c r="P1051"/>
      <c r="Q1051" s="66"/>
      <c r="R1051" s="66"/>
    </row>
    <row r="1052" spans="7:18" x14ac:dyDescent="0.25">
      <c r="G1052"/>
      <c r="H1052"/>
      <c r="I1052"/>
      <c r="J1052"/>
      <c r="K1052"/>
      <c r="L1052"/>
      <c r="M1052"/>
      <c r="N1052"/>
      <c r="O1052"/>
      <c r="P1052"/>
      <c r="Q1052" s="66"/>
      <c r="R1052" s="66"/>
    </row>
    <row r="1053" spans="7:18" x14ac:dyDescent="0.25">
      <c r="G1053"/>
      <c r="H1053"/>
      <c r="I1053"/>
      <c r="J1053"/>
      <c r="K1053"/>
      <c r="L1053"/>
      <c r="M1053"/>
      <c r="N1053"/>
      <c r="O1053"/>
      <c r="P1053"/>
      <c r="Q1053" s="66"/>
      <c r="R1053" s="66"/>
    </row>
    <row r="1054" spans="7:18" x14ac:dyDescent="0.25">
      <c r="G1054"/>
      <c r="H1054"/>
      <c r="I1054"/>
      <c r="J1054"/>
      <c r="K1054"/>
      <c r="L1054"/>
      <c r="M1054"/>
      <c r="N1054"/>
      <c r="O1054"/>
      <c r="P1054"/>
      <c r="Q1054" s="66"/>
      <c r="R1054" s="66"/>
    </row>
    <row r="1055" spans="7:18" x14ac:dyDescent="0.25">
      <c r="G1055"/>
      <c r="H1055"/>
      <c r="I1055"/>
      <c r="J1055"/>
      <c r="K1055"/>
      <c r="L1055"/>
      <c r="M1055"/>
      <c r="N1055"/>
      <c r="O1055"/>
      <c r="P1055"/>
      <c r="Q1055" s="66"/>
      <c r="R1055" s="66"/>
    </row>
    <row r="1056" spans="7:18" x14ac:dyDescent="0.25">
      <c r="G1056"/>
      <c r="H1056"/>
      <c r="I1056"/>
      <c r="J1056"/>
      <c r="K1056"/>
      <c r="L1056"/>
      <c r="M1056"/>
      <c r="N1056"/>
      <c r="O1056"/>
      <c r="P1056"/>
      <c r="Q1056" s="66"/>
      <c r="R1056" s="66"/>
    </row>
    <row r="1057" spans="7:18" x14ac:dyDescent="0.25">
      <c r="G1057"/>
      <c r="H1057"/>
      <c r="I1057"/>
      <c r="J1057"/>
      <c r="K1057"/>
      <c r="L1057"/>
      <c r="M1057"/>
      <c r="N1057"/>
      <c r="O1057"/>
      <c r="P1057"/>
      <c r="Q1057" s="66"/>
      <c r="R1057" s="66"/>
    </row>
    <row r="1058" spans="7:18" x14ac:dyDescent="0.25">
      <c r="G1058"/>
      <c r="H1058"/>
      <c r="I1058"/>
      <c r="J1058"/>
      <c r="K1058"/>
      <c r="L1058"/>
      <c r="M1058"/>
      <c r="N1058"/>
      <c r="O1058"/>
      <c r="P1058"/>
      <c r="Q1058" s="66"/>
      <c r="R1058" s="66"/>
    </row>
    <row r="1059" spans="7:18" x14ac:dyDescent="0.25">
      <c r="G1059"/>
      <c r="H1059"/>
      <c r="I1059"/>
      <c r="J1059"/>
      <c r="K1059"/>
      <c r="L1059"/>
      <c r="M1059"/>
      <c r="N1059"/>
      <c r="O1059"/>
      <c r="P1059"/>
      <c r="Q1059" s="66"/>
      <c r="R1059" s="66"/>
    </row>
    <row r="1060" spans="7:18" x14ac:dyDescent="0.25">
      <c r="G1060"/>
      <c r="H1060"/>
      <c r="I1060"/>
      <c r="J1060"/>
      <c r="K1060"/>
      <c r="L1060"/>
      <c r="M1060"/>
      <c r="N1060"/>
      <c r="O1060"/>
      <c r="P1060"/>
      <c r="Q1060" s="66"/>
      <c r="R1060" s="66"/>
    </row>
    <row r="1061" spans="7:18" x14ac:dyDescent="0.25">
      <c r="G1061"/>
      <c r="H1061"/>
      <c r="I1061"/>
      <c r="J1061"/>
      <c r="K1061"/>
      <c r="L1061"/>
      <c r="M1061"/>
      <c r="N1061"/>
      <c r="O1061"/>
      <c r="P1061"/>
      <c r="Q1061" s="66"/>
      <c r="R1061" s="66"/>
    </row>
    <row r="1062" spans="7:18" x14ac:dyDescent="0.25">
      <c r="G1062"/>
      <c r="H1062" s="85"/>
      <c r="I1062"/>
      <c r="J1062"/>
      <c r="K1062"/>
      <c r="L1062"/>
      <c r="M1062"/>
      <c r="N1062"/>
      <c r="O1062"/>
      <c r="P1062"/>
      <c r="Q1062" s="66"/>
      <c r="R1062" s="66"/>
    </row>
    <row r="1063" spans="7:18" x14ac:dyDescent="0.25">
      <c r="G1063"/>
      <c r="H1063"/>
      <c r="I1063"/>
      <c r="J1063"/>
      <c r="K1063"/>
      <c r="L1063"/>
      <c r="M1063"/>
      <c r="N1063"/>
      <c r="O1063"/>
      <c r="P1063"/>
      <c r="Q1063" s="66"/>
      <c r="R1063" s="66"/>
    </row>
    <row r="1064" spans="7:18" x14ac:dyDescent="0.25">
      <c r="G1064"/>
      <c r="H1064"/>
      <c r="I1064"/>
      <c r="J1064"/>
      <c r="K1064"/>
      <c r="L1064"/>
      <c r="M1064"/>
      <c r="N1064"/>
      <c r="O1064"/>
      <c r="P1064"/>
      <c r="Q1064" s="66"/>
      <c r="R1064" s="66"/>
    </row>
    <row r="1065" spans="7:18" x14ac:dyDescent="0.25">
      <c r="G1065"/>
      <c r="H1065"/>
      <c r="I1065"/>
      <c r="J1065"/>
      <c r="K1065"/>
      <c r="L1065"/>
      <c r="M1065"/>
      <c r="N1065"/>
      <c r="O1065"/>
      <c r="P1065"/>
      <c r="Q1065" s="66"/>
      <c r="R1065" s="66"/>
    </row>
    <row r="1066" spans="7:18" x14ac:dyDescent="0.25">
      <c r="G1066"/>
      <c r="H1066"/>
      <c r="I1066"/>
      <c r="J1066"/>
      <c r="K1066"/>
      <c r="L1066"/>
      <c r="M1066"/>
      <c r="N1066"/>
      <c r="O1066"/>
      <c r="P1066"/>
      <c r="Q1066" s="66"/>
      <c r="R1066" s="66"/>
    </row>
    <row r="1067" spans="7:18" x14ac:dyDescent="0.25">
      <c r="G1067"/>
      <c r="H1067"/>
      <c r="I1067"/>
      <c r="J1067"/>
      <c r="K1067"/>
      <c r="L1067"/>
      <c r="M1067"/>
      <c r="N1067"/>
      <c r="O1067"/>
      <c r="P1067"/>
      <c r="Q1067" s="66"/>
      <c r="R1067" s="66"/>
    </row>
    <row r="1068" spans="7:18" x14ac:dyDescent="0.25">
      <c r="G1068"/>
      <c r="H1068"/>
      <c r="I1068"/>
      <c r="J1068"/>
      <c r="K1068"/>
      <c r="L1068"/>
      <c r="M1068"/>
      <c r="N1068"/>
      <c r="O1068"/>
      <c r="P1068"/>
      <c r="Q1068" s="66"/>
      <c r="R1068" s="66"/>
    </row>
    <row r="1069" spans="7:18" x14ac:dyDescent="0.25">
      <c r="G1069"/>
      <c r="H1069"/>
      <c r="I1069"/>
      <c r="J1069"/>
      <c r="K1069"/>
      <c r="L1069"/>
      <c r="M1069"/>
      <c r="N1069"/>
      <c r="O1069"/>
      <c r="P1069"/>
      <c r="Q1069" s="66"/>
      <c r="R1069" s="66"/>
    </row>
    <row r="1070" spans="7:18" x14ac:dyDescent="0.25">
      <c r="G1070"/>
      <c r="H1070"/>
      <c r="I1070"/>
      <c r="J1070"/>
      <c r="K1070"/>
      <c r="L1070"/>
      <c r="M1070"/>
      <c r="N1070"/>
      <c r="O1070"/>
      <c r="P1070"/>
      <c r="Q1070" s="66"/>
      <c r="R1070" s="66"/>
    </row>
    <row r="1071" spans="7:18" x14ac:dyDescent="0.25">
      <c r="G1071"/>
      <c r="H1071"/>
      <c r="I1071"/>
      <c r="J1071"/>
      <c r="K1071"/>
      <c r="L1071"/>
      <c r="M1071"/>
      <c r="N1071"/>
      <c r="O1071"/>
      <c r="P1071"/>
      <c r="Q1071" s="66"/>
      <c r="R1071" s="66"/>
    </row>
    <row r="1072" spans="7:18" x14ac:dyDescent="0.25">
      <c r="G1072"/>
      <c r="H1072"/>
      <c r="I1072"/>
      <c r="J1072"/>
      <c r="K1072"/>
      <c r="L1072"/>
      <c r="M1072"/>
      <c r="N1072"/>
      <c r="O1072"/>
      <c r="P1072"/>
      <c r="Q1072" s="66"/>
      <c r="R1072" s="66"/>
    </row>
    <row r="1073" spans="7:18" x14ac:dyDescent="0.25">
      <c r="G1073"/>
      <c r="H1073"/>
      <c r="I1073"/>
      <c r="J1073"/>
      <c r="K1073"/>
      <c r="L1073"/>
      <c r="M1073"/>
      <c r="N1073"/>
      <c r="O1073"/>
      <c r="P1073"/>
      <c r="Q1073" s="66"/>
      <c r="R1073" s="66"/>
    </row>
    <row r="1074" spans="7:18" x14ac:dyDescent="0.25">
      <c r="G1074"/>
      <c r="H1074" s="85"/>
      <c r="I1074"/>
      <c r="J1074"/>
      <c r="K1074"/>
      <c r="L1074"/>
      <c r="M1074"/>
      <c r="N1074"/>
      <c r="O1074"/>
      <c r="P1074"/>
      <c r="Q1074" s="66"/>
      <c r="R1074" s="66"/>
    </row>
    <row r="1075" spans="7:18" x14ac:dyDescent="0.25">
      <c r="G1075"/>
      <c r="H1075" s="85"/>
      <c r="I1075"/>
      <c r="J1075"/>
      <c r="K1075"/>
      <c r="L1075"/>
      <c r="M1075"/>
      <c r="N1075"/>
      <c r="O1075"/>
      <c r="P1075"/>
      <c r="Q1075" s="66"/>
      <c r="R1075" s="66"/>
    </row>
    <row r="1076" spans="7:18" x14ac:dyDescent="0.25">
      <c r="G1076"/>
      <c r="H1076" s="85"/>
      <c r="I1076"/>
      <c r="J1076"/>
      <c r="K1076"/>
      <c r="L1076"/>
      <c r="M1076"/>
      <c r="N1076"/>
      <c r="O1076"/>
      <c r="P1076"/>
      <c r="Q1076" s="66"/>
      <c r="R1076" s="66"/>
    </row>
    <row r="1077" spans="7:18" x14ac:dyDescent="0.25">
      <c r="G1077"/>
      <c r="H1077"/>
      <c r="I1077"/>
      <c r="J1077"/>
      <c r="K1077"/>
      <c r="L1077"/>
      <c r="M1077"/>
      <c r="N1077"/>
      <c r="O1077"/>
      <c r="P1077"/>
      <c r="Q1077" s="66"/>
      <c r="R1077" s="66"/>
    </row>
    <row r="1078" spans="7:18" x14ac:dyDescent="0.25">
      <c r="G1078"/>
      <c r="H1078" s="85"/>
      <c r="I1078"/>
      <c r="J1078"/>
      <c r="K1078"/>
      <c r="L1078"/>
      <c r="M1078"/>
      <c r="N1078"/>
      <c r="O1078"/>
      <c r="P1078"/>
      <c r="Q1078" s="66"/>
      <c r="R1078" s="66"/>
    </row>
    <row r="1079" spans="7:18" x14ac:dyDescent="0.25">
      <c r="G1079"/>
      <c r="H1079" s="85"/>
      <c r="I1079"/>
      <c r="J1079"/>
      <c r="K1079"/>
      <c r="L1079"/>
      <c r="M1079"/>
      <c r="N1079"/>
      <c r="O1079"/>
      <c r="P1079"/>
      <c r="Q1079" s="66"/>
      <c r="R1079" s="66"/>
    </row>
    <row r="1080" spans="7:18" x14ac:dyDescent="0.25">
      <c r="G1080"/>
      <c r="H1080" s="85"/>
      <c r="I1080"/>
      <c r="J1080"/>
      <c r="K1080"/>
      <c r="L1080"/>
      <c r="M1080"/>
      <c r="N1080"/>
      <c r="O1080"/>
      <c r="P1080"/>
      <c r="Q1080" s="66"/>
      <c r="R1080" s="66"/>
    </row>
    <row r="1081" spans="7:18" x14ac:dyDescent="0.25">
      <c r="G1081"/>
      <c r="H1081" s="85"/>
      <c r="I1081"/>
      <c r="J1081"/>
      <c r="K1081"/>
      <c r="L1081"/>
      <c r="M1081"/>
      <c r="N1081"/>
      <c r="O1081"/>
      <c r="P1081"/>
      <c r="Q1081" s="66"/>
      <c r="R1081" s="66"/>
    </row>
    <row r="1082" spans="7:18" x14ac:dyDescent="0.25">
      <c r="G1082"/>
      <c r="H1082"/>
      <c r="I1082"/>
      <c r="J1082"/>
      <c r="K1082"/>
      <c r="L1082"/>
      <c r="M1082"/>
      <c r="N1082"/>
      <c r="O1082"/>
      <c r="P1082"/>
      <c r="Q1082" s="66"/>
      <c r="R1082" s="66"/>
    </row>
    <row r="1083" spans="7:18" x14ac:dyDescent="0.25">
      <c r="G1083"/>
      <c r="H1083"/>
      <c r="I1083"/>
      <c r="J1083"/>
      <c r="K1083"/>
      <c r="L1083"/>
      <c r="M1083"/>
      <c r="N1083"/>
      <c r="O1083"/>
      <c r="P1083"/>
      <c r="Q1083" s="66"/>
      <c r="R1083" s="66"/>
    </row>
    <row r="1084" spans="7:18" x14ac:dyDescent="0.25">
      <c r="G1084"/>
      <c r="H1084"/>
      <c r="I1084"/>
      <c r="J1084"/>
      <c r="K1084"/>
      <c r="L1084"/>
      <c r="M1084"/>
      <c r="N1084"/>
      <c r="O1084"/>
      <c r="P1084"/>
      <c r="Q1084" s="66"/>
      <c r="R1084" s="66"/>
    </row>
    <row r="1085" spans="7:18" x14ac:dyDescent="0.25">
      <c r="G1085"/>
      <c r="H1085"/>
      <c r="I1085"/>
      <c r="J1085"/>
      <c r="K1085"/>
      <c r="L1085"/>
      <c r="M1085"/>
      <c r="N1085"/>
      <c r="O1085"/>
      <c r="P1085"/>
      <c r="Q1085" s="66"/>
      <c r="R1085" s="66"/>
    </row>
    <row r="1086" spans="7:18" x14ac:dyDescent="0.25">
      <c r="G1086"/>
      <c r="H1086"/>
      <c r="I1086"/>
      <c r="J1086"/>
      <c r="K1086"/>
      <c r="L1086"/>
      <c r="M1086"/>
      <c r="N1086"/>
      <c r="O1086"/>
      <c r="P1086"/>
      <c r="Q1086" s="66"/>
      <c r="R1086" s="66"/>
    </row>
    <row r="1087" spans="7:18" x14ac:dyDescent="0.25">
      <c r="G1087"/>
      <c r="H1087"/>
      <c r="I1087"/>
      <c r="J1087"/>
      <c r="K1087"/>
      <c r="L1087"/>
      <c r="M1087"/>
      <c r="N1087"/>
      <c r="O1087"/>
      <c r="P1087"/>
      <c r="Q1087" s="66"/>
      <c r="R1087" s="66"/>
    </row>
    <row r="1088" spans="7:18" x14ac:dyDescent="0.25">
      <c r="G1088"/>
      <c r="H1088"/>
      <c r="I1088"/>
      <c r="J1088"/>
      <c r="K1088"/>
      <c r="L1088"/>
      <c r="M1088"/>
      <c r="N1088"/>
      <c r="O1088"/>
      <c r="P1088"/>
      <c r="Q1088" s="66"/>
      <c r="R1088" s="66"/>
    </row>
    <row r="1089" spans="7:18" x14ac:dyDescent="0.25">
      <c r="G1089"/>
      <c r="H1089"/>
      <c r="I1089"/>
      <c r="J1089"/>
      <c r="K1089"/>
      <c r="L1089"/>
      <c r="M1089"/>
      <c r="N1089"/>
      <c r="O1089"/>
      <c r="P1089"/>
      <c r="Q1089" s="66"/>
      <c r="R1089" s="66"/>
    </row>
    <row r="1090" spans="7:18" x14ac:dyDescent="0.25">
      <c r="G1090"/>
      <c r="H1090"/>
      <c r="I1090"/>
      <c r="J1090"/>
      <c r="K1090"/>
      <c r="L1090"/>
      <c r="M1090"/>
      <c r="N1090"/>
      <c r="O1090"/>
      <c r="P1090"/>
      <c r="Q1090" s="66"/>
      <c r="R1090" s="66"/>
    </row>
    <row r="1091" spans="7:18" x14ac:dyDescent="0.25">
      <c r="G1091"/>
      <c r="H1091"/>
      <c r="I1091"/>
      <c r="J1091"/>
      <c r="K1091"/>
      <c r="L1091"/>
      <c r="M1091"/>
      <c r="N1091"/>
      <c r="O1091"/>
      <c r="P1091"/>
      <c r="Q1091" s="66"/>
      <c r="R1091" s="66"/>
    </row>
    <row r="1092" spans="7:18" x14ac:dyDescent="0.25">
      <c r="G1092"/>
      <c r="H1092"/>
      <c r="I1092"/>
      <c r="J1092"/>
      <c r="K1092"/>
      <c r="L1092"/>
      <c r="M1092"/>
      <c r="N1092"/>
      <c r="O1092"/>
      <c r="P1092"/>
      <c r="Q1092" s="66"/>
      <c r="R1092" s="66"/>
    </row>
    <row r="1093" spans="7:18" x14ac:dyDescent="0.25">
      <c r="G1093"/>
      <c r="H1093"/>
      <c r="I1093"/>
      <c r="J1093"/>
      <c r="K1093"/>
      <c r="L1093"/>
      <c r="M1093"/>
      <c r="N1093"/>
      <c r="O1093"/>
      <c r="P1093"/>
      <c r="Q1093" s="66"/>
      <c r="R1093" s="66"/>
    </row>
    <row r="1094" spans="7:18" x14ac:dyDescent="0.25">
      <c r="G1094"/>
      <c r="H1094"/>
      <c r="I1094"/>
      <c r="J1094"/>
      <c r="K1094"/>
      <c r="L1094"/>
      <c r="M1094"/>
      <c r="N1094"/>
      <c r="O1094"/>
      <c r="P1094"/>
      <c r="Q1094" s="66"/>
      <c r="R1094" s="66"/>
    </row>
    <row r="1095" spans="7:18" x14ac:dyDescent="0.25">
      <c r="G1095"/>
      <c r="H1095"/>
      <c r="I1095"/>
      <c r="J1095"/>
      <c r="K1095"/>
      <c r="L1095"/>
      <c r="M1095"/>
      <c r="N1095"/>
      <c r="O1095"/>
      <c r="P1095"/>
      <c r="Q1095" s="66"/>
      <c r="R1095" s="66"/>
    </row>
    <row r="1096" spans="7:18" x14ac:dyDescent="0.25">
      <c r="G1096"/>
      <c r="H1096"/>
      <c r="I1096"/>
      <c r="J1096"/>
      <c r="K1096"/>
      <c r="L1096"/>
      <c r="M1096"/>
      <c r="N1096"/>
      <c r="O1096"/>
      <c r="P1096"/>
      <c r="Q1096" s="66"/>
      <c r="R1096" s="66"/>
    </row>
    <row r="1097" spans="7:18" x14ac:dyDescent="0.25">
      <c r="G1097"/>
      <c r="H1097"/>
      <c r="I1097"/>
      <c r="J1097"/>
      <c r="K1097"/>
      <c r="L1097"/>
      <c r="M1097"/>
      <c r="N1097"/>
      <c r="O1097"/>
      <c r="P1097"/>
      <c r="Q1097" s="66"/>
      <c r="R1097" s="66"/>
    </row>
    <row r="1098" spans="7:18" x14ac:dyDescent="0.25">
      <c r="G1098"/>
      <c r="H1098"/>
      <c r="I1098"/>
      <c r="J1098"/>
      <c r="K1098"/>
      <c r="L1098"/>
      <c r="M1098"/>
      <c r="N1098"/>
      <c r="O1098"/>
      <c r="P1098"/>
      <c r="Q1098" s="66"/>
      <c r="R1098" s="66"/>
    </row>
    <row r="1099" spans="7:18" x14ac:dyDescent="0.25">
      <c r="G1099"/>
      <c r="H1099"/>
      <c r="I1099"/>
      <c r="J1099"/>
      <c r="K1099"/>
      <c r="L1099"/>
      <c r="M1099"/>
      <c r="N1099"/>
      <c r="O1099"/>
      <c r="P1099"/>
      <c r="Q1099" s="66"/>
      <c r="R1099" s="66"/>
    </row>
    <row r="1100" spans="7:18" x14ac:dyDescent="0.25">
      <c r="G1100"/>
      <c r="H1100"/>
      <c r="I1100"/>
      <c r="J1100"/>
      <c r="K1100"/>
      <c r="L1100"/>
      <c r="M1100"/>
      <c r="N1100"/>
      <c r="O1100"/>
      <c r="P1100"/>
      <c r="Q1100" s="66"/>
      <c r="R1100" s="66"/>
    </row>
    <row r="1101" spans="7:18" x14ac:dyDescent="0.25">
      <c r="G1101"/>
      <c r="H1101"/>
      <c r="I1101"/>
      <c r="J1101"/>
      <c r="K1101"/>
      <c r="L1101"/>
      <c r="M1101"/>
      <c r="N1101"/>
      <c r="O1101"/>
      <c r="P1101"/>
      <c r="Q1101" s="66"/>
      <c r="R1101" s="66"/>
    </row>
    <row r="1102" spans="7:18" x14ac:dyDescent="0.25">
      <c r="G1102"/>
      <c r="H1102"/>
      <c r="I1102"/>
      <c r="J1102"/>
      <c r="K1102"/>
      <c r="L1102"/>
      <c r="M1102"/>
      <c r="N1102"/>
      <c r="O1102"/>
      <c r="P1102"/>
      <c r="Q1102" s="66"/>
      <c r="R1102" s="66"/>
    </row>
    <row r="1103" spans="7:18" x14ac:dyDescent="0.25">
      <c r="G1103"/>
      <c r="H1103"/>
      <c r="I1103"/>
      <c r="J1103"/>
      <c r="K1103"/>
      <c r="L1103"/>
      <c r="M1103"/>
      <c r="N1103"/>
      <c r="O1103"/>
      <c r="P1103"/>
      <c r="Q1103" s="66"/>
      <c r="R1103" s="66"/>
    </row>
    <row r="1104" spans="7:18" x14ac:dyDescent="0.25">
      <c r="G1104"/>
      <c r="H1104"/>
      <c r="I1104"/>
      <c r="J1104"/>
      <c r="K1104"/>
      <c r="L1104"/>
      <c r="M1104"/>
      <c r="N1104"/>
      <c r="O1104"/>
      <c r="P1104"/>
      <c r="Q1104" s="66"/>
      <c r="R1104" s="66"/>
    </row>
    <row r="1105" spans="7:18" x14ac:dyDescent="0.25">
      <c r="G1105"/>
      <c r="H1105"/>
      <c r="I1105"/>
      <c r="J1105"/>
      <c r="K1105"/>
      <c r="L1105"/>
      <c r="M1105"/>
      <c r="N1105"/>
      <c r="O1105"/>
      <c r="P1105"/>
      <c r="Q1105" s="66"/>
      <c r="R1105" s="66"/>
    </row>
    <row r="1106" spans="7:18" x14ac:dyDescent="0.25">
      <c r="G1106"/>
      <c r="H1106"/>
      <c r="I1106"/>
      <c r="J1106"/>
      <c r="K1106"/>
      <c r="L1106"/>
      <c r="M1106"/>
      <c r="N1106"/>
      <c r="O1106"/>
      <c r="P1106"/>
      <c r="Q1106" s="66"/>
      <c r="R1106" s="66"/>
    </row>
    <row r="1107" spans="7:18" x14ac:dyDescent="0.25">
      <c r="G1107"/>
      <c r="H1107"/>
      <c r="I1107"/>
      <c r="J1107"/>
      <c r="K1107"/>
      <c r="L1107"/>
      <c r="M1107"/>
      <c r="N1107"/>
      <c r="O1107"/>
      <c r="P1107"/>
      <c r="Q1107" s="66"/>
      <c r="R1107" s="66"/>
    </row>
    <row r="1108" spans="7:18" x14ac:dyDescent="0.25">
      <c r="G1108"/>
      <c r="H1108"/>
      <c r="I1108"/>
      <c r="J1108"/>
      <c r="K1108"/>
      <c r="L1108"/>
      <c r="M1108"/>
      <c r="N1108"/>
      <c r="O1108"/>
      <c r="P1108"/>
      <c r="Q1108" s="66"/>
      <c r="R1108" s="66"/>
    </row>
    <row r="1109" spans="7:18" x14ac:dyDescent="0.25">
      <c r="G1109"/>
      <c r="H1109"/>
      <c r="I1109"/>
      <c r="J1109"/>
      <c r="K1109"/>
      <c r="L1109"/>
      <c r="M1109"/>
      <c r="N1109"/>
      <c r="O1109"/>
      <c r="P1109"/>
      <c r="Q1109" s="66"/>
      <c r="R1109" s="66"/>
    </row>
    <row r="1110" spans="7:18" x14ac:dyDescent="0.25">
      <c r="G1110"/>
      <c r="H1110"/>
      <c r="I1110"/>
      <c r="J1110"/>
      <c r="K1110"/>
      <c r="L1110"/>
      <c r="M1110"/>
      <c r="N1110"/>
      <c r="O1110"/>
      <c r="P1110"/>
      <c r="Q1110" s="66"/>
      <c r="R1110" s="66"/>
    </row>
    <row r="1111" spans="7:18" x14ac:dyDescent="0.25">
      <c r="G1111"/>
      <c r="H1111"/>
      <c r="I1111"/>
      <c r="J1111"/>
      <c r="K1111"/>
      <c r="L1111"/>
      <c r="M1111"/>
      <c r="N1111"/>
      <c r="O1111"/>
      <c r="P1111"/>
      <c r="Q1111" s="66"/>
      <c r="R1111" s="66"/>
    </row>
    <row r="1112" spans="7:18" x14ac:dyDescent="0.25">
      <c r="G1112"/>
      <c r="H1112"/>
      <c r="I1112"/>
      <c r="J1112"/>
      <c r="K1112"/>
      <c r="L1112"/>
      <c r="M1112"/>
      <c r="N1112"/>
      <c r="O1112"/>
      <c r="P1112"/>
      <c r="Q1112" s="66"/>
      <c r="R1112" s="66"/>
    </row>
    <row r="1113" spans="7:18" x14ac:dyDescent="0.25">
      <c r="G1113"/>
      <c r="H1113"/>
      <c r="I1113"/>
      <c r="J1113"/>
      <c r="K1113"/>
      <c r="L1113"/>
      <c r="M1113"/>
      <c r="N1113"/>
      <c r="O1113"/>
      <c r="P1113"/>
      <c r="Q1113" s="66"/>
      <c r="R1113" s="66"/>
    </row>
    <row r="1114" spans="7:18" x14ac:dyDescent="0.25">
      <c r="G1114"/>
      <c r="H1114"/>
      <c r="I1114"/>
      <c r="J1114"/>
      <c r="K1114"/>
      <c r="L1114"/>
      <c r="M1114"/>
      <c r="N1114"/>
      <c r="O1114"/>
      <c r="P1114"/>
      <c r="Q1114" s="66"/>
      <c r="R1114" s="66"/>
    </row>
    <row r="1115" spans="7:18" x14ac:dyDescent="0.25">
      <c r="G1115"/>
      <c r="H1115"/>
      <c r="I1115"/>
      <c r="J1115"/>
      <c r="K1115"/>
      <c r="L1115"/>
      <c r="M1115"/>
      <c r="N1115"/>
      <c r="O1115"/>
      <c r="P1115"/>
      <c r="Q1115" s="66"/>
      <c r="R1115" s="66"/>
    </row>
    <row r="1116" spans="7:18" x14ac:dyDescent="0.25">
      <c r="G1116"/>
      <c r="H1116"/>
      <c r="I1116"/>
      <c r="J1116"/>
      <c r="K1116"/>
      <c r="L1116"/>
      <c r="M1116"/>
      <c r="N1116"/>
      <c r="O1116"/>
      <c r="P1116"/>
      <c r="Q1116" s="66"/>
      <c r="R1116" s="66"/>
    </row>
    <row r="1117" spans="7:18" x14ac:dyDescent="0.25">
      <c r="G1117"/>
      <c r="H1117"/>
      <c r="I1117"/>
      <c r="J1117"/>
      <c r="K1117"/>
      <c r="L1117"/>
      <c r="M1117"/>
      <c r="N1117"/>
      <c r="O1117"/>
      <c r="P1117"/>
      <c r="Q1117" s="66"/>
      <c r="R1117" s="66"/>
    </row>
    <row r="1118" spans="7:18" x14ac:dyDescent="0.25">
      <c r="G1118"/>
      <c r="H1118"/>
      <c r="I1118"/>
      <c r="J1118"/>
      <c r="K1118"/>
      <c r="L1118"/>
      <c r="M1118"/>
      <c r="N1118"/>
      <c r="O1118"/>
      <c r="P1118"/>
      <c r="Q1118" s="66"/>
      <c r="R1118" s="66"/>
    </row>
    <row r="1119" spans="7:18" x14ac:dyDescent="0.25">
      <c r="G1119"/>
      <c r="H1119"/>
      <c r="I1119"/>
      <c r="J1119"/>
      <c r="K1119"/>
      <c r="L1119"/>
      <c r="M1119"/>
      <c r="N1119"/>
      <c r="O1119"/>
      <c r="P1119"/>
      <c r="Q1119" s="66"/>
      <c r="R1119" s="66"/>
    </row>
    <row r="1120" spans="7:18" x14ac:dyDescent="0.25">
      <c r="G1120"/>
      <c r="H1120"/>
      <c r="I1120"/>
      <c r="J1120"/>
      <c r="K1120"/>
      <c r="L1120"/>
      <c r="M1120"/>
      <c r="N1120"/>
      <c r="O1120"/>
      <c r="P1120"/>
      <c r="Q1120" s="66"/>
      <c r="R1120" s="66"/>
    </row>
    <row r="1121" spans="7:18" x14ac:dyDescent="0.25">
      <c r="G1121"/>
      <c r="H1121"/>
      <c r="I1121"/>
      <c r="J1121"/>
      <c r="K1121"/>
      <c r="L1121"/>
      <c r="M1121"/>
      <c r="N1121"/>
      <c r="O1121"/>
      <c r="P1121"/>
      <c r="Q1121" s="66"/>
      <c r="R1121" s="66"/>
    </row>
    <row r="1122" spans="7:18" x14ac:dyDescent="0.25">
      <c r="G1122"/>
      <c r="H1122"/>
      <c r="I1122"/>
      <c r="J1122"/>
      <c r="K1122"/>
      <c r="L1122"/>
      <c r="M1122"/>
      <c r="N1122"/>
      <c r="O1122"/>
      <c r="P1122"/>
      <c r="Q1122" s="66"/>
      <c r="R1122" s="66"/>
    </row>
    <row r="1123" spans="7:18" x14ac:dyDescent="0.25">
      <c r="G1123"/>
      <c r="H1123"/>
      <c r="I1123"/>
      <c r="J1123"/>
      <c r="K1123"/>
      <c r="L1123"/>
      <c r="M1123"/>
      <c r="N1123"/>
      <c r="O1123"/>
      <c r="P1123"/>
      <c r="Q1123" s="66"/>
      <c r="R1123" s="66"/>
    </row>
    <row r="1124" spans="7:18" x14ac:dyDescent="0.25">
      <c r="G1124"/>
      <c r="H1124"/>
      <c r="I1124"/>
      <c r="J1124"/>
      <c r="K1124"/>
      <c r="L1124"/>
      <c r="M1124"/>
      <c r="N1124"/>
      <c r="O1124"/>
      <c r="P1124"/>
      <c r="Q1124" s="66"/>
      <c r="R1124" s="66"/>
    </row>
    <row r="1125" spans="7:18" x14ac:dyDescent="0.25">
      <c r="G1125"/>
      <c r="H1125"/>
      <c r="I1125"/>
      <c r="J1125"/>
      <c r="K1125"/>
      <c r="L1125"/>
      <c r="M1125"/>
      <c r="N1125"/>
      <c r="O1125"/>
      <c r="P1125"/>
      <c r="Q1125" s="66"/>
      <c r="R1125" s="66"/>
    </row>
    <row r="1126" spans="7:18" x14ac:dyDescent="0.25">
      <c r="G1126"/>
      <c r="H1126"/>
      <c r="I1126"/>
      <c r="J1126"/>
      <c r="K1126"/>
      <c r="L1126"/>
      <c r="M1126"/>
      <c r="N1126"/>
      <c r="O1126"/>
      <c r="P1126"/>
      <c r="Q1126" s="66"/>
      <c r="R1126" s="66"/>
    </row>
    <row r="1127" spans="7:18" x14ac:dyDescent="0.25">
      <c r="G1127"/>
      <c r="H1127"/>
      <c r="I1127"/>
      <c r="J1127"/>
      <c r="K1127"/>
      <c r="L1127"/>
      <c r="M1127"/>
      <c r="N1127"/>
      <c r="O1127"/>
      <c r="P1127"/>
      <c r="Q1127" s="66"/>
      <c r="R1127" s="66"/>
    </row>
    <row r="1128" spans="7:18" x14ac:dyDescent="0.25">
      <c r="G1128"/>
      <c r="H1128"/>
      <c r="I1128"/>
      <c r="J1128"/>
      <c r="K1128"/>
      <c r="L1128"/>
      <c r="M1128"/>
      <c r="N1128"/>
      <c r="O1128"/>
      <c r="P1128"/>
      <c r="Q1128" s="66"/>
      <c r="R1128" s="66"/>
    </row>
    <row r="1129" spans="7:18" x14ac:dyDescent="0.25">
      <c r="G1129"/>
      <c r="H1129"/>
      <c r="I1129"/>
      <c r="J1129"/>
      <c r="K1129"/>
      <c r="L1129"/>
      <c r="M1129"/>
      <c r="N1129"/>
      <c r="O1129"/>
      <c r="P1129"/>
      <c r="Q1129" s="66"/>
      <c r="R1129" s="66"/>
    </row>
    <row r="1130" spans="7:18" x14ac:dyDescent="0.25">
      <c r="G1130"/>
      <c r="H1130"/>
      <c r="I1130"/>
      <c r="J1130"/>
      <c r="K1130"/>
      <c r="L1130"/>
      <c r="M1130"/>
      <c r="N1130"/>
      <c r="O1130"/>
      <c r="P1130"/>
      <c r="Q1130" s="66"/>
      <c r="R1130" s="66"/>
    </row>
    <row r="1131" spans="7:18" x14ac:dyDescent="0.25">
      <c r="G1131"/>
      <c r="H1131"/>
      <c r="I1131"/>
      <c r="J1131"/>
      <c r="K1131"/>
      <c r="L1131"/>
      <c r="M1131"/>
      <c r="N1131"/>
      <c r="O1131"/>
      <c r="P1131"/>
      <c r="Q1131" s="66"/>
      <c r="R1131" s="66"/>
    </row>
    <row r="1132" spans="7:18" x14ac:dyDescent="0.25">
      <c r="G1132"/>
      <c r="H1132"/>
      <c r="I1132"/>
      <c r="J1132"/>
      <c r="K1132"/>
      <c r="L1132"/>
      <c r="M1132"/>
      <c r="N1132"/>
      <c r="O1132"/>
      <c r="P1132"/>
      <c r="Q1132" s="66"/>
      <c r="R1132" s="66"/>
    </row>
    <row r="1133" spans="7:18" x14ac:dyDescent="0.25">
      <c r="G1133"/>
      <c r="H1133"/>
      <c r="I1133"/>
      <c r="J1133"/>
      <c r="K1133"/>
      <c r="L1133"/>
      <c r="M1133"/>
      <c r="N1133"/>
      <c r="O1133"/>
      <c r="P1133"/>
      <c r="Q1133" s="66"/>
      <c r="R1133" s="66"/>
    </row>
    <row r="1134" spans="7:18" x14ac:dyDescent="0.25">
      <c r="G1134"/>
      <c r="H1134"/>
      <c r="I1134"/>
      <c r="J1134"/>
      <c r="K1134"/>
      <c r="L1134"/>
      <c r="M1134"/>
      <c r="N1134"/>
      <c r="O1134"/>
      <c r="P1134"/>
      <c r="Q1134" s="66"/>
      <c r="R1134" s="66"/>
    </row>
    <row r="1135" spans="7:18" x14ac:dyDescent="0.25">
      <c r="G1135"/>
      <c r="H1135"/>
      <c r="I1135"/>
      <c r="J1135"/>
      <c r="K1135"/>
      <c r="L1135"/>
      <c r="M1135"/>
      <c r="N1135"/>
      <c r="O1135"/>
      <c r="P1135"/>
      <c r="Q1135" s="66"/>
      <c r="R1135" s="66"/>
    </row>
    <row r="1136" spans="7:18" x14ac:dyDescent="0.25">
      <c r="G1136"/>
      <c r="H1136"/>
      <c r="I1136"/>
      <c r="J1136"/>
      <c r="K1136"/>
      <c r="L1136"/>
      <c r="M1136"/>
      <c r="N1136"/>
      <c r="O1136"/>
      <c r="P1136"/>
      <c r="Q1136" s="66"/>
      <c r="R1136" s="66"/>
    </row>
    <row r="1137" spans="7:18" x14ac:dyDescent="0.25">
      <c r="G1137"/>
      <c r="H1137"/>
      <c r="I1137"/>
      <c r="J1137"/>
      <c r="K1137"/>
      <c r="L1137"/>
      <c r="M1137"/>
      <c r="N1137"/>
      <c r="O1137"/>
      <c r="P1137"/>
      <c r="Q1137" s="66"/>
      <c r="R1137" s="66"/>
    </row>
    <row r="1138" spans="7:18" x14ac:dyDescent="0.25">
      <c r="G1138"/>
      <c r="H1138"/>
      <c r="I1138"/>
      <c r="J1138"/>
      <c r="K1138"/>
      <c r="L1138"/>
      <c r="M1138"/>
      <c r="N1138"/>
      <c r="O1138"/>
      <c r="P1138"/>
      <c r="Q1138" s="66"/>
      <c r="R1138" s="66"/>
    </row>
    <row r="1139" spans="7:18" x14ac:dyDescent="0.25">
      <c r="G1139"/>
      <c r="H1139"/>
      <c r="I1139"/>
      <c r="J1139"/>
      <c r="K1139"/>
      <c r="L1139"/>
      <c r="M1139"/>
      <c r="N1139"/>
      <c r="O1139"/>
      <c r="P1139"/>
      <c r="Q1139" s="66"/>
      <c r="R1139" s="66"/>
    </row>
    <row r="1140" spans="7:18" x14ac:dyDescent="0.25">
      <c r="G1140"/>
      <c r="H1140"/>
      <c r="I1140"/>
      <c r="J1140"/>
      <c r="K1140"/>
      <c r="L1140"/>
      <c r="M1140"/>
      <c r="N1140"/>
      <c r="O1140"/>
      <c r="P1140"/>
      <c r="Q1140" s="66"/>
      <c r="R1140" s="66"/>
    </row>
    <row r="1141" spans="7:18" x14ac:dyDescent="0.25">
      <c r="G1141"/>
      <c r="H1141"/>
      <c r="I1141"/>
      <c r="J1141"/>
      <c r="K1141"/>
      <c r="L1141"/>
      <c r="M1141"/>
      <c r="N1141"/>
      <c r="O1141"/>
      <c r="P1141"/>
      <c r="Q1141" s="66"/>
      <c r="R1141" s="66"/>
    </row>
    <row r="1142" spans="7:18" x14ac:dyDescent="0.25">
      <c r="G1142"/>
      <c r="H1142"/>
      <c r="I1142"/>
      <c r="J1142"/>
      <c r="K1142"/>
      <c r="L1142"/>
      <c r="M1142"/>
      <c r="N1142"/>
      <c r="O1142"/>
      <c r="P1142"/>
      <c r="Q1142" s="66"/>
      <c r="R1142" s="66"/>
    </row>
    <row r="1143" spans="7:18" x14ac:dyDescent="0.25">
      <c r="G1143"/>
      <c r="H1143"/>
      <c r="I1143"/>
      <c r="J1143"/>
      <c r="K1143"/>
      <c r="L1143"/>
      <c r="M1143"/>
      <c r="N1143"/>
      <c r="O1143"/>
      <c r="P1143"/>
      <c r="Q1143" s="66"/>
      <c r="R1143" s="66"/>
    </row>
    <row r="1144" spans="7:18" x14ac:dyDescent="0.25">
      <c r="G1144"/>
      <c r="H1144"/>
      <c r="I1144"/>
      <c r="J1144"/>
      <c r="K1144"/>
      <c r="L1144"/>
      <c r="M1144"/>
      <c r="N1144"/>
      <c r="O1144"/>
      <c r="P1144"/>
      <c r="Q1144" s="66"/>
      <c r="R1144" s="66"/>
    </row>
    <row r="1145" spans="7:18" x14ac:dyDescent="0.25">
      <c r="G1145"/>
      <c r="H1145"/>
      <c r="I1145"/>
      <c r="J1145"/>
      <c r="K1145"/>
      <c r="L1145"/>
      <c r="M1145"/>
      <c r="N1145"/>
      <c r="O1145"/>
      <c r="P1145"/>
      <c r="Q1145" s="66"/>
      <c r="R1145" s="66"/>
    </row>
    <row r="1146" spans="7:18" x14ac:dyDescent="0.25">
      <c r="G1146"/>
      <c r="H1146"/>
      <c r="I1146"/>
      <c r="J1146"/>
      <c r="K1146"/>
      <c r="L1146"/>
      <c r="M1146"/>
      <c r="N1146"/>
      <c r="O1146"/>
      <c r="P1146"/>
      <c r="Q1146" s="66"/>
      <c r="R1146" s="66"/>
    </row>
    <row r="1147" spans="7:18" x14ac:dyDescent="0.25">
      <c r="G1147"/>
      <c r="H1147"/>
      <c r="I1147"/>
      <c r="J1147"/>
      <c r="K1147"/>
      <c r="L1147"/>
      <c r="M1147"/>
      <c r="N1147"/>
      <c r="O1147"/>
      <c r="P1147"/>
      <c r="Q1147" s="66"/>
      <c r="R1147" s="66"/>
    </row>
    <row r="1148" spans="7:18" x14ac:dyDescent="0.25">
      <c r="G1148"/>
      <c r="H1148"/>
      <c r="I1148"/>
      <c r="J1148"/>
      <c r="K1148"/>
      <c r="L1148"/>
      <c r="M1148"/>
      <c r="N1148"/>
      <c r="O1148"/>
      <c r="P1148"/>
      <c r="Q1148" s="66"/>
      <c r="R1148" s="66"/>
    </row>
    <row r="1149" spans="7:18" x14ac:dyDescent="0.25">
      <c r="G1149"/>
      <c r="H1149"/>
      <c r="I1149"/>
      <c r="J1149"/>
      <c r="K1149"/>
      <c r="L1149"/>
      <c r="M1149"/>
      <c r="N1149"/>
      <c r="O1149"/>
      <c r="P1149"/>
      <c r="Q1149" s="66"/>
      <c r="R1149" s="66"/>
    </row>
    <row r="1150" spans="7:18" x14ac:dyDescent="0.25">
      <c r="G1150"/>
      <c r="H1150"/>
      <c r="I1150"/>
      <c r="J1150"/>
      <c r="K1150"/>
      <c r="L1150"/>
      <c r="M1150"/>
      <c r="N1150"/>
      <c r="O1150"/>
      <c r="P1150"/>
      <c r="Q1150" s="66"/>
      <c r="R1150" s="66"/>
    </row>
    <row r="1151" spans="7:18" x14ac:dyDescent="0.25">
      <c r="G1151"/>
      <c r="H1151"/>
      <c r="I1151"/>
      <c r="J1151"/>
      <c r="K1151"/>
      <c r="L1151"/>
      <c r="M1151"/>
      <c r="N1151"/>
      <c r="O1151"/>
      <c r="P1151"/>
      <c r="Q1151" s="66"/>
      <c r="R1151" s="66"/>
    </row>
    <row r="1152" spans="7:18" x14ac:dyDescent="0.25">
      <c r="G1152"/>
      <c r="H1152"/>
      <c r="I1152"/>
      <c r="J1152"/>
      <c r="K1152"/>
      <c r="L1152"/>
      <c r="M1152"/>
      <c r="N1152"/>
      <c r="O1152"/>
      <c r="P1152"/>
      <c r="Q1152" s="66"/>
      <c r="R1152" s="66"/>
    </row>
    <row r="1153" spans="7:18" x14ac:dyDescent="0.25">
      <c r="G1153"/>
      <c r="H1153"/>
      <c r="I1153"/>
      <c r="J1153"/>
      <c r="K1153"/>
      <c r="L1153"/>
      <c r="M1153"/>
      <c r="N1153"/>
      <c r="O1153"/>
      <c r="P1153"/>
      <c r="Q1153" s="66"/>
      <c r="R1153" s="66"/>
    </row>
    <row r="1154" spans="7:18" x14ac:dyDescent="0.25">
      <c r="G1154"/>
      <c r="H1154"/>
      <c r="I1154"/>
      <c r="J1154"/>
      <c r="K1154"/>
      <c r="L1154"/>
      <c r="M1154"/>
      <c r="N1154"/>
      <c r="O1154"/>
      <c r="P1154"/>
      <c r="Q1154" s="66"/>
      <c r="R1154" s="66"/>
    </row>
    <row r="1155" spans="7:18" x14ac:dyDescent="0.25">
      <c r="G1155"/>
      <c r="H1155"/>
      <c r="I1155"/>
      <c r="J1155"/>
      <c r="K1155"/>
      <c r="L1155"/>
      <c r="M1155"/>
      <c r="N1155"/>
      <c r="O1155"/>
      <c r="P1155"/>
      <c r="Q1155" s="66"/>
      <c r="R1155" s="66"/>
    </row>
    <row r="1156" spans="7:18" x14ac:dyDescent="0.25">
      <c r="G1156"/>
      <c r="H1156"/>
      <c r="I1156"/>
      <c r="J1156"/>
      <c r="K1156"/>
      <c r="L1156"/>
      <c r="M1156"/>
      <c r="N1156"/>
      <c r="O1156"/>
      <c r="P1156"/>
      <c r="Q1156" s="66"/>
      <c r="R1156" s="66"/>
    </row>
    <row r="1157" spans="7:18" x14ac:dyDescent="0.25">
      <c r="G1157"/>
      <c r="H1157"/>
      <c r="I1157"/>
      <c r="J1157"/>
      <c r="K1157"/>
      <c r="L1157"/>
      <c r="M1157"/>
      <c r="N1157"/>
      <c r="O1157"/>
      <c r="P1157"/>
      <c r="Q1157" s="66"/>
      <c r="R1157" s="66"/>
    </row>
    <row r="1158" spans="7:18" x14ac:dyDescent="0.25">
      <c r="G1158"/>
      <c r="H1158"/>
      <c r="I1158"/>
      <c r="J1158"/>
      <c r="K1158"/>
      <c r="L1158"/>
      <c r="M1158"/>
      <c r="N1158"/>
      <c r="O1158"/>
      <c r="P1158"/>
      <c r="Q1158" s="66"/>
      <c r="R1158" s="66"/>
    </row>
    <row r="1159" spans="7:18" x14ac:dyDescent="0.25">
      <c r="G1159"/>
      <c r="H1159"/>
      <c r="I1159"/>
      <c r="J1159"/>
      <c r="K1159"/>
      <c r="L1159"/>
      <c r="M1159"/>
      <c r="N1159"/>
      <c r="O1159"/>
      <c r="P1159"/>
      <c r="Q1159" s="66"/>
      <c r="R1159" s="66"/>
    </row>
    <row r="1160" spans="7:18" x14ac:dyDescent="0.25">
      <c r="G1160"/>
      <c r="H1160"/>
      <c r="I1160"/>
      <c r="J1160"/>
      <c r="K1160"/>
      <c r="L1160"/>
      <c r="M1160"/>
      <c r="N1160"/>
      <c r="O1160"/>
      <c r="P1160"/>
      <c r="Q1160" s="66"/>
      <c r="R1160" s="66"/>
    </row>
    <row r="1161" spans="7:18" x14ac:dyDescent="0.25">
      <c r="G1161"/>
      <c r="H1161"/>
      <c r="I1161"/>
      <c r="J1161"/>
      <c r="K1161"/>
      <c r="L1161"/>
      <c r="M1161"/>
      <c r="N1161"/>
      <c r="O1161"/>
      <c r="P1161"/>
      <c r="Q1161" s="66"/>
      <c r="R1161" s="66"/>
    </row>
    <row r="1162" spans="7:18" x14ac:dyDescent="0.25">
      <c r="G1162"/>
      <c r="H1162"/>
      <c r="I1162"/>
      <c r="J1162"/>
      <c r="K1162"/>
      <c r="L1162"/>
      <c r="M1162"/>
      <c r="N1162"/>
      <c r="O1162"/>
      <c r="P1162"/>
      <c r="Q1162" s="66"/>
      <c r="R1162" s="66"/>
    </row>
    <row r="1163" spans="7:18" x14ac:dyDescent="0.25">
      <c r="G1163"/>
      <c r="H1163"/>
      <c r="I1163"/>
      <c r="J1163"/>
      <c r="K1163"/>
      <c r="L1163"/>
      <c r="M1163"/>
      <c r="N1163"/>
      <c r="O1163"/>
      <c r="P1163"/>
      <c r="Q1163" s="66"/>
      <c r="R1163" s="66"/>
    </row>
    <row r="1164" spans="7:18" x14ac:dyDescent="0.25">
      <c r="G1164"/>
      <c r="H1164"/>
      <c r="I1164"/>
      <c r="J1164"/>
      <c r="K1164"/>
      <c r="L1164"/>
      <c r="M1164"/>
      <c r="N1164"/>
      <c r="O1164"/>
      <c r="P1164"/>
      <c r="Q1164" s="66"/>
      <c r="R1164" s="66"/>
    </row>
    <row r="1165" spans="7:18" x14ac:dyDescent="0.25">
      <c r="G1165"/>
      <c r="H1165"/>
      <c r="I1165"/>
      <c r="J1165"/>
      <c r="K1165"/>
      <c r="L1165"/>
      <c r="M1165"/>
      <c r="N1165"/>
      <c r="O1165"/>
      <c r="P1165"/>
      <c r="Q1165" s="66"/>
      <c r="R1165" s="66"/>
    </row>
    <row r="1166" spans="7:18" x14ac:dyDescent="0.25">
      <c r="G1166"/>
      <c r="H1166"/>
      <c r="I1166"/>
      <c r="J1166"/>
      <c r="K1166"/>
      <c r="L1166"/>
      <c r="M1166"/>
      <c r="N1166"/>
      <c r="O1166"/>
      <c r="P1166"/>
      <c r="Q1166" s="66"/>
      <c r="R1166" s="66"/>
    </row>
    <row r="1167" spans="7:18" x14ac:dyDescent="0.25">
      <c r="G1167"/>
      <c r="H1167"/>
      <c r="I1167"/>
      <c r="J1167"/>
      <c r="K1167"/>
      <c r="L1167"/>
      <c r="M1167"/>
      <c r="N1167"/>
      <c r="O1167"/>
      <c r="P1167"/>
      <c r="Q1167" s="66"/>
      <c r="R1167" s="66"/>
    </row>
    <row r="1168" spans="7:18" x14ac:dyDescent="0.25">
      <c r="G1168"/>
      <c r="H1168"/>
      <c r="I1168"/>
      <c r="J1168"/>
      <c r="K1168"/>
      <c r="L1168"/>
      <c r="M1168"/>
      <c r="N1168"/>
      <c r="O1168"/>
      <c r="P1168"/>
      <c r="Q1168" s="66"/>
      <c r="R1168" s="66"/>
    </row>
    <row r="1169" spans="7:18" x14ac:dyDescent="0.25">
      <c r="G1169"/>
      <c r="H1169"/>
      <c r="I1169"/>
      <c r="J1169"/>
      <c r="K1169"/>
      <c r="L1169"/>
      <c r="M1169"/>
      <c r="N1169"/>
      <c r="O1169"/>
      <c r="P1169"/>
      <c r="Q1169" s="66"/>
      <c r="R1169" s="66"/>
    </row>
    <row r="1170" spans="7:18" x14ac:dyDescent="0.25">
      <c r="G1170"/>
      <c r="H1170"/>
      <c r="I1170"/>
      <c r="J1170"/>
      <c r="K1170"/>
      <c r="L1170"/>
      <c r="M1170"/>
      <c r="N1170"/>
      <c r="O1170"/>
      <c r="P1170"/>
      <c r="Q1170" s="66"/>
      <c r="R1170" s="66"/>
    </row>
    <row r="1171" spans="7:18" x14ac:dyDescent="0.25">
      <c r="G1171"/>
      <c r="H1171"/>
      <c r="I1171"/>
      <c r="J1171"/>
      <c r="K1171"/>
      <c r="L1171"/>
      <c r="M1171"/>
      <c r="N1171"/>
      <c r="O1171"/>
      <c r="P1171"/>
      <c r="Q1171" s="66"/>
      <c r="R1171" s="66"/>
    </row>
    <row r="1172" spans="7:18" x14ac:dyDescent="0.25">
      <c r="G1172"/>
      <c r="H1172"/>
      <c r="I1172"/>
      <c r="J1172"/>
      <c r="K1172"/>
      <c r="L1172"/>
      <c r="M1172"/>
      <c r="N1172"/>
      <c r="O1172"/>
      <c r="P1172"/>
      <c r="Q1172" s="66"/>
      <c r="R1172" s="66"/>
    </row>
    <row r="1173" spans="7:18" x14ac:dyDescent="0.25">
      <c r="G1173"/>
      <c r="H1173"/>
      <c r="I1173"/>
      <c r="J1173"/>
      <c r="K1173"/>
      <c r="L1173"/>
      <c r="M1173"/>
      <c r="N1173"/>
      <c r="O1173"/>
      <c r="P1173"/>
      <c r="Q1173" s="66"/>
      <c r="R1173" s="66"/>
    </row>
    <row r="1174" spans="7:18" x14ac:dyDescent="0.25">
      <c r="G1174"/>
      <c r="H1174"/>
      <c r="I1174"/>
      <c r="J1174"/>
      <c r="K1174"/>
      <c r="L1174"/>
      <c r="M1174"/>
      <c r="N1174"/>
      <c r="O1174"/>
      <c r="P1174"/>
      <c r="Q1174" s="66"/>
      <c r="R1174" s="66"/>
    </row>
    <row r="1175" spans="7:18" x14ac:dyDescent="0.25">
      <c r="G1175"/>
      <c r="H1175"/>
      <c r="I1175"/>
      <c r="J1175"/>
      <c r="K1175"/>
      <c r="L1175"/>
      <c r="M1175"/>
      <c r="N1175"/>
      <c r="O1175"/>
      <c r="P1175"/>
      <c r="Q1175" s="66"/>
      <c r="R1175" s="66"/>
    </row>
    <row r="1176" spans="7:18" x14ac:dyDescent="0.25">
      <c r="G1176"/>
      <c r="H1176"/>
      <c r="I1176"/>
      <c r="J1176"/>
      <c r="K1176"/>
      <c r="L1176"/>
      <c r="M1176"/>
      <c r="N1176"/>
      <c r="O1176"/>
      <c r="P1176"/>
      <c r="Q1176" s="66"/>
      <c r="R1176" s="66"/>
    </row>
    <row r="1177" spans="7:18" x14ac:dyDescent="0.25">
      <c r="G1177"/>
      <c r="H1177"/>
      <c r="I1177"/>
      <c r="J1177"/>
      <c r="K1177"/>
      <c r="L1177"/>
      <c r="M1177"/>
      <c r="N1177"/>
      <c r="O1177"/>
      <c r="P1177"/>
      <c r="Q1177" s="66"/>
      <c r="R1177" s="66"/>
    </row>
    <row r="1178" spans="7:18" x14ac:dyDescent="0.25">
      <c r="G1178"/>
      <c r="H1178"/>
      <c r="I1178"/>
      <c r="J1178"/>
      <c r="K1178"/>
      <c r="L1178"/>
      <c r="M1178"/>
      <c r="N1178"/>
      <c r="O1178"/>
      <c r="P1178"/>
      <c r="Q1178" s="66"/>
      <c r="R1178" s="66"/>
    </row>
    <row r="1179" spans="7:18" x14ac:dyDescent="0.25">
      <c r="G1179"/>
      <c r="H1179"/>
      <c r="I1179"/>
      <c r="J1179"/>
      <c r="K1179"/>
      <c r="L1179"/>
      <c r="M1179"/>
      <c r="N1179"/>
      <c r="O1179"/>
      <c r="P1179"/>
      <c r="Q1179" s="66"/>
      <c r="R1179" s="66"/>
    </row>
    <row r="1180" spans="7:18" x14ac:dyDescent="0.25">
      <c r="G1180"/>
      <c r="H1180"/>
      <c r="I1180"/>
      <c r="J1180"/>
      <c r="K1180"/>
      <c r="L1180"/>
      <c r="M1180"/>
      <c r="N1180"/>
      <c r="O1180"/>
      <c r="P1180"/>
      <c r="Q1180" s="66"/>
      <c r="R1180" s="66"/>
    </row>
    <row r="1181" spans="7:18" x14ac:dyDescent="0.25">
      <c r="G1181"/>
      <c r="H1181"/>
      <c r="I1181"/>
      <c r="J1181"/>
      <c r="K1181"/>
      <c r="L1181"/>
      <c r="M1181"/>
      <c r="N1181"/>
      <c r="O1181"/>
      <c r="P1181"/>
      <c r="Q1181" s="66"/>
      <c r="R1181" s="66"/>
    </row>
    <row r="1182" spans="7:18" x14ac:dyDescent="0.25">
      <c r="G1182"/>
      <c r="H1182"/>
      <c r="I1182"/>
      <c r="J1182"/>
      <c r="K1182"/>
      <c r="L1182"/>
      <c r="M1182"/>
      <c r="N1182"/>
      <c r="O1182"/>
      <c r="P1182"/>
      <c r="Q1182" s="66"/>
      <c r="R1182" s="66"/>
    </row>
    <row r="1183" spans="7:18" x14ac:dyDescent="0.25">
      <c r="G1183"/>
      <c r="H1183"/>
      <c r="I1183"/>
      <c r="J1183"/>
      <c r="K1183"/>
      <c r="L1183"/>
      <c r="M1183"/>
      <c r="N1183"/>
      <c r="O1183"/>
      <c r="P1183"/>
      <c r="Q1183" s="66"/>
      <c r="R1183" s="66"/>
    </row>
    <row r="1184" spans="7:18" x14ac:dyDescent="0.25">
      <c r="G1184"/>
      <c r="H1184"/>
      <c r="I1184"/>
      <c r="J1184"/>
      <c r="K1184"/>
      <c r="L1184"/>
      <c r="M1184"/>
      <c r="N1184"/>
      <c r="O1184"/>
      <c r="P1184"/>
      <c r="Q1184" s="66"/>
      <c r="R1184" s="66"/>
    </row>
    <row r="1185" spans="7:18" x14ac:dyDescent="0.25">
      <c r="G1185"/>
      <c r="H1185"/>
      <c r="I1185"/>
      <c r="J1185"/>
      <c r="K1185"/>
      <c r="L1185"/>
      <c r="M1185"/>
      <c r="N1185"/>
      <c r="O1185"/>
      <c r="P1185"/>
      <c r="Q1185" s="66"/>
      <c r="R1185" s="66"/>
    </row>
    <row r="1186" spans="7:18" x14ac:dyDescent="0.25">
      <c r="G1186"/>
      <c r="H1186"/>
      <c r="I1186"/>
      <c r="J1186"/>
      <c r="K1186"/>
      <c r="L1186"/>
      <c r="M1186"/>
      <c r="N1186"/>
      <c r="O1186"/>
      <c r="P1186"/>
      <c r="Q1186" s="66"/>
      <c r="R1186" s="66"/>
    </row>
    <row r="1187" spans="7:18" x14ac:dyDescent="0.25">
      <c r="G1187"/>
      <c r="H1187"/>
      <c r="I1187"/>
      <c r="J1187"/>
      <c r="K1187"/>
      <c r="L1187"/>
      <c r="M1187"/>
      <c r="N1187"/>
      <c r="O1187"/>
      <c r="P1187"/>
      <c r="Q1187" s="66"/>
      <c r="R1187" s="66"/>
    </row>
    <row r="1188" spans="7:18" x14ac:dyDescent="0.25">
      <c r="G1188"/>
      <c r="H1188"/>
      <c r="I1188"/>
      <c r="J1188"/>
      <c r="K1188"/>
      <c r="L1188"/>
      <c r="M1188"/>
      <c r="N1188"/>
      <c r="O1188"/>
      <c r="P1188"/>
      <c r="Q1188" s="66"/>
      <c r="R1188" s="66"/>
    </row>
    <row r="1189" spans="7:18" x14ac:dyDescent="0.25">
      <c r="G1189"/>
      <c r="H1189"/>
      <c r="I1189"/>
      <c r="J1189"/>
      <c r="K1189"/>
      <c r="L1189"/>
      <c r="M1189"/>
      <c r="N1189"/>
      <c r="O1189"/>
      <c r="P1189"/>
      <c r="Q1189" s="66"/>
      <c r="R1189" s="66"/>
    </row>
    <row r="1190" spans="7:18" x14ac:dyDescent="0.25">
      <c r="G1190"/>
      <c r="H1190"/>
      <c r="I1190"/>
      <c r="J1190"/>
      <c r="K1190"/>
      <c r="L1190"/>
      <c r="M1190"/>
      <c r="N1190"/>
      <c r="O1190"/>
      <c r="P1190"/>
      <c r="Q1190" s="66"/>
      <c r="R1190" s="66"/>
    </row>
    <row r="1191" spans="7:18" x14ac:dyDescent="0.25">
      <c r="G1191"/>
      <c r="H1191"/>
      <c r="I1191"/>
      <c r="J1191"/>
      <c r="K1191"/>
      <c r="L1191"/>
      <c r="M1191"/>
      <c r="N1191"/>
      <c r="O1191"/>
      <c r="P1191"/>
      <c r="Q1191" s="66"/>
      <c r="R1191" s="66"/>
    </row>
    <row r="1192" spans="7:18" x14ac:dyDescent="0.25">
      <c r="G1192"/>
      <c r="H1192"/>
      <c r="I1192"/>
      <c r="J1192"/>
      <c r="K1192"/>
      <c r="L1192"/>
      <c r="M1192"/>
      <c r="N1192"/>
      <c r="O1192"/>
      <c r="P1192"/>
      <c r="Q1192" s="66"/>
      <c r="R1192" s="66"/>
    </row>
    <row r="1193" spans="7:18" x14ac:dyDescent="0.25">
      <c r="G1193"/>
      <c r="H1193"/>
      <c r="I1193"/>
      <c r="J1193"/>
      <c r="K1193"/>
      <c r="L1193"/>
      <c r="M1193"/>
      <c r="N1193"/>
      <c r="O1193"/>
      <c r="P1193"/>
      <c r="Q1193" s="66"/>
      <c r="R1193" s="66"/>
    </row>
    <row r="1194" spans="7:18" x14ac:dyDescent="0.25">
      <c r="G1194"/>
      <c r="H1194"/>
      <c r="I1194"/>
      <c r="J1194"/>
      <c r="K1194"/>
      <c r="L1194"/>
      <c r="M1194"/>
      <c r="N1194"/>
      <c r="O1194"/>
      <c r="P1194"/>
      <c r="Q1194" s="66"/>
      <c r="R1194" s="66"/>
    </row>
    <row r="1195" spans="7:18" x14ac:dyDescent="0.25">
      <c r="G1195"/>
      <c r="H1195"/>
      <c r="I1195"/>
      <c r="J1195"/>
      <c r="K1195"/>
      <c r="L1195"/>
      <c r="M1195"/>
      <c r="N1195"/>
      <c r="O1195"/>
      <c r="P1195"/>
      <c r="Q1195" s="66"/>
      <c r="R1195" s="66"/>
    </row>
    <row r="1196" spans="7:18" x14ac:dyDescent="0.25">
      <c r="G1196"/>
      <c r="H1196"/>
      <c r="I1196"/>
      <c r="J1196"/>
      <c r="K1196"/>
      <c r="L1196"/>
      <c r="M1196"/>
      <c r="N1196"/>
      <c r="O1196"/>
      <c r="P1196"/>
      <c r="Q1196" s="66"/>
      <c r="R1196" s="66"/>
    </row>
    <row r="1197" spans="7:18" x14ac:dyDescent="0.25">
      <c r="G1197"/>
      <c r="H1197"/>
      <c r="I1197"/>
      <c r="J1197"/>
      <c r="K1197"/>
      <c r="L1197"/>
      <c r="M1197"/>
      <c r="N1197"/>
      <c r="O1197"/>
      <c r="P1197"/>
      <c r="Q1197" s="66"/>
      <c r="R1197" s="66"/>
    </row>
    <row r="1198" spans="7:18" x14ac:dyDescent="0.25">
      <c r="G1198"/>
      <c r="H1198"/>
      <c r="I1198"/>
      <c r="J1198"/>
      <c r="K1198"/>
      <c r="L1198"/>
      <c r="M1198"/>
      <c r="N1198"/>
      <c r="O1198"/>
      <c r="P1198"/>
      <c r="Q1198" s="66"/>
      <c r="R1198" s="66"/>
    </row>
    <row r="1199" spans="7:18" x14ac:dyDescent="0.25">
      <c r="G1199"/>
      <c r="H1199"/>
      <c r="I1199"/>
      <c r="J1199"/>
      <c r="K1199"/>
      <c r="L1199"/>
      <c r="M1199"/>
      <c r="N1199"/>
      <c r="O1199"/>
      <c r="P1199"/>
      <c r="Q1199" s="66"/>
      <c r="R1199" s="66"/>
    </row>
    <row r="1200" spans="7:18" x14ac:dyDescent="0.25">
      <c r="G1200"/>
      <c r="H1200"/>
      <c r="I1200"/>
      <c r="J1200"/>
      <c r="K1200"/>
      <c r="L1200"/>
      <c r="M1200"/>
      <c r="N1200"/>
      <c r="O1200"/>
      <c r="P1200"/>
      <c r="Q1200" s="66"/>
      <c r="R1200" s="66"/>
    </row>
    <row r="1201" spans="7:18" x14ac:dyDescent="0.25">
      <c r="G1201"/>
      <c r="H1201"/>
      <c r="I1201"/>
      <c r="J1201"/>
      <c r="K1201"/>
      <c r="L1201"/>
      <c r="M1201"/>
      <c r="N1201"/>
      <c r="O1201"/>
      <c r="P1201"/>
      <c r="Q1201" s="66"/>
      <c r="R1201" s="66"/>
    </row>
    <row r="1202" spans="7:18" x14ac:dyDescent="0.25">
      <c r="G1202"/>
      <c r="H1202"/>
      <c r="I1202"/>
      <c r="J1202"/>
      <c r="K1202"/>
      <c r="L1202"/>
      <c r="M1202"/>
      <c r="N1202"/>
      <c r="O1202"/>
      <c r="P1202"/>
      <c r="Q1202" s="66"/>
      <c r="R1202" s="66"/>
    </row>
    <row r="1203" spans="7:18" x14ac:dyDescent="0.25">
      <c r="G1203"/>
      <c r="H1203"/>
      <c r="I1203"/>
      <c r="J1203"/>
      <c r="K1203"/>
      <c r="L1203"/>
      <c r="M1203"/>
      <c r="N1203"/>
      <c r="O1203"/>
      <c r="P1203"/>
      <c r="Q1203" s="66"/>
      <c r="R1203" s="66"/>
    </row>
    <row r="1204" spans="7:18" x14ac:dyDescent="0.25">
      <c r="G1204"/>
      <c r="H1204"/>
      <c r="I1204"/>
      <c r="J1204"/>
      <c r="K1204"/>
      <c r="L1204"/>
      <c r="M1204"/>
      <c r="N1204"/>
      <c r="O1204"/>
      <c r="P1204"/>
      <c r="Q1204" s="66"/>
      <c r="R1204" s="66"/>
    </row>
    <row r="1205" spans="7:18" x14ac:dyDescent="0.25">
      <c r="G1205"/>
      <c r="H1205"/>
      <c r="I1205"/>
      <c r="J1205"/>
      <c r="K1205"/>
      <c r="L1205"/>
      <c r="M1205"/>
      <c r="N1205"/>
      <c r="O1205"/>
      <c r="P1205"/>
      <c r="Q1205" s="66"/>
      <c r="R1205" s="66"/>
    </row>
    <row r="1206" spans="7:18" x14ac:dyDescent="0.25">
      <c r="G1206"/>
      <c r="H1206"/>
      <c r="I1206"/>
      <c r="J1206"/>
      <c r="K1206"/>
      <c r="L1206"/>
      <c r="M1206"/>
      <c r="N1206"/>
      <c r="O1206"/>
      <c r="P1206"/>
      <c r="Q1206" s="66"/>
      <c r="R1206" s="66"/>
    </row>
    <row r="1207" spans="7:18" x14ac:dyDescent="0.25">
      <c r="G1207"/>
      <c r="H1207"/>
      <c r="I1207"/>
      <c r="J1207"/>
      <c r="K1207"/>
      <c r="L1207"/>
      <c r="M1207"/>
      <c r="N1207"/>
      <c r="O1207"/>
      <c r="P1207"/>
      <c r="Q1207" s="66"/>
      <c r="R1207" s="66"/>
    </row>
    <row r="1208" spans="7:18" x14ac:dyDescent="0.25">
      <c r="G1208"/>
      <c r="H1208"/>
      <c r="I1208"/>
      <c r="J1208"/>
      <c r="K1208"/>
      <c r="L1208"/>
      <c r="M1208"/>
      <c r="N1208"/>
      <c r="O1208"/>
      <c r="P1208"/>
      <c r="Q1208" s="66"/>
      <c r="R1208" s="66"/>
    </row>
    <row r="1209" spans="7:18" x14ac:dyDescent="0.25">
      <c r="G1209"/>
      <c r="H1209"/>
      <c r="I1209"/>
      <c r="J1209"/>
      <c r="K1209"/>
      <c r="L1209"/>
      <c r="M1209"/>
      <c r="N1209"/>
      <c r="O1209"/>
      <c r="P1209"/>
      <c r="Q1209" s="66"/>
      <c r="R1209" s="66"/>
    </row>
    <row r="1210" spans="7:18" x14ac:dyDescent="0.25">
      <c r="G1210"/>
      <c r="H1210"/>
      <c r="I1210"/>
      <c r="J1210"/>
      <c r="K1210"/>
      <c r="L1210"/>
      <c r="M1210"/>
      <c r="N1210"/>
      <c r="O1210"/>
      <c r="P1210"/>
      <c r="Q1210" s="66"/>
      <c r="R1210" s="66"/>
    </row>
    <row r="1211" spans="7:18" x14ac:dyDescent="0.25">
      <c r="G1211"/>
      <c r="H1211"/>
      <c r="I1211"/>
      <c r="J1211"/>
      <c r="K1211"/>
      <c r="L1211"/>
      <c r="M1211"/>
      <c r="N1211"/>
      <c r="O1211"/>
      <c r="P1211"/>
      <c r="Q1211" s="66"/>
      <c r="R1211" s="66"/>
    </row>
    <row r="1212" spans="7:18" x14ac:dyDescent="0.25">
      <c r="G1212"/>
      <c r="H1212"/>
      <c r="I1212"/>
      <c r="J1212"/>
      <c r="K1212"/>
      <c r="L1212"/>
      <c r="M1212"/>
      <c r="N1212"/>
      <c r="O1212"/>
      <c r="P1212"/>
      <c r="Q1212" s="66"/>
      <c r="R1212" s="66"/>
    </row>
    <row r="1213" spans="7:18" x14ac:dyDescent="0.25">
      <c r="G1213"/>
      <c r="H1213"/>
      <c r="I1213"/>
      <c r="J1213"/>
      <c r="K1213"/>
      <c r="L1213"/>
      <c r="M1213"/>
      <c r="N1213"/>
      <c r="O1213"/>
      <c r="P1213"/>
      <c r="Q1213" s="66"/>
      <c r="R1213" s="66"/>
    </row>
    <row r="1214" spans="7:18" x14ac:dyDescent="0.25">
      <c r="G1214"/>
      <c r="H1214"/>
      <c r="I1214"/>
      <c r="J1214"/>
      <c r="K1214"/>
      <c r="L1214"/>
      <c r="M1214"/>
      <c r="N1214"/>
      <c r="O1214"/>
      <c r="P1214"/>
      <c r="Q1214" s="66"/>
      <c r="R1214" s="66"/>
    </row>
    <row r="1215" spans="7:18" x14ac:dyDescent="0.25">
      <c r="G1215"/>
      <c r="H1215"/>
      <c r="I1215"/>
      <c r="J1215"/>
      <c r="K1215"/>
      <c r="L1215"/>
      <c r="M1215"/>
      <c r="N1215"/>
      <c r="O1215"/>
      <c r="P1215"/>
      <c r="Q1215" s="66"/>
      <c r="R1215" s="66"/>
    </row>
    <row r="1216" spans="7:18" x14ac:dyDescent="0.25">
      <c r="G1216"/>
      <c r="H1216"/>
      <c r="I1216"/>
      <c r="J1216"/>
      <c r="K1216"/>
      <c r="L1216"/>
      <c r="M1216"/>
      <c r="N1216"/>
      <c r="O1216"/>
      <c r="P1216"/>
      <c r="Q1216" s="66"/>
      <c r="R1216" s="66"/>
    </row>
    <row r="1217" spans="7:18" x14ac:dyDescent="0.25">
      <c r="G1217"/>
      <c r="H1217"/>
      <c r="I1217"/>
      <c r="J1217"/>
      <c r="K1217"/>
      <c r="L1217"/>
      <c r="M1217"/>
      <c r="N1217"/>
      <c r="O1217"/>
      <c r="P1217"/>
      <c r="Q1217" s="66"/>
      <c r="R1217" s="66"/>
    </row>
    <row r="1218" spans="7:18" x14ac:dyDescent="0.25">
      <c r="G1218"/>
      <c r="H1218"/>
      <c r="I1218"/>
      <c r="J1218"/>
      <c r="K1218"/>
      <c r="L1218"/>
      <c r="M1218"/>
      <c r="N1218"/>
      <c r="O1218"/>
      <c r="P1218"/>
      <c r="Q1218" s="66"/>
      <c r="R1218" s="66"/>
    </row>
    <row r="1219" spans="7:18" x14ac:dyDescent="0.25">
      <c r="G1219"/>
      <c r="H1219"/>
      <c r="I1219"/>
      <c r="J1219"/>
      <c r="K1219"/>
      <c r="L1219"/>
      <c r="M1219"/>
      <c r="N1219"/>
      <c r="O1219"/>
      <c r="P1219"/>
      <c r="Q1219" s="66"/>
      <c r="R1219" s="66"/>
    </row>
    <row r="1220" spans="7:18" x14ac:dyDescent="0.25">
      <c r="G1220"/>
      <c r="H1220"/>
      <c r="I1220"/>
      <c r="J1220"/>
      <c r="K1220"/>
      <c r="L1220"/>
      <c r="M1220"/>
      <c r="N1220"/>
      <c r="O1220"/>
      <c r="P1220"/>
      <c r="Q1220" s="66"/>
      <c r="R1220" s="66"/>
    </row>
    <row r="1221" spans="7:18" x14ac:dyDescent="0.25">
      <c r="G1221"/>
      <c r="H1221"/>
      <c r="I1221"/>
      <c r="J1221"/>
      <c r="K1221"/>
      <c r="L1221"/>
      <c r="M1221"/>
      <c r="N1221"/>
      <c r="O1221"/>
      <c r="P1221"/>
      <c r="Q1221" s="66"/>
      <c r="R1221" s="66"/>
    </row>
    <row r="1222" spans="7:18" x14ac:dyDescent="0.25">
      <c r="G1222"/>
      <c r="H1222"/>
      <c r="I1222"/>
      <c r="J1222"/>
      <c r="K1222"/>
      <c r="L1222"/>
      <c r="M1222"/>
      <c r="N1222"/>
      <c r="O1222"/>
      <c r="P1222"/>
      <c r="Q1222" s="66"/>
      <c r="R1222" s="66"/>
    </row>
    <row r="1223" spans="7:18" x14ac:dyDescent="0.25">
      <c r="G1223"/>
      <c r="H1223"/>
      <c r="I1223"/>
      <c r="J1223"/>
      <c r="K1223"/>
      <c r="L1223"/>
      <c r="M1223"/>
      <c r="N1223"/>
      <c r="O1223"/>
      <c r="P1223"/>
      <c r="Q1223" s="66"/>
      <c r="R1223" s="66"/>
    </row>
    <row r="1224" spans="7:18" x14ac:dyDescent="0.25">
      <c r="G1224"/>
      <c r="H1224"/>
      <c r="I1224"/>
      <c r="J1224"/>
      <c r="K1224"/>
      <c r="L1224"/>
      <c r="M1224"/>
      <c r="N1224"/>
      <c r="O1224"/>
      <c r="P1224"/>
      <c r="Q1224" s="66"/>
      <c r="R1224" s="66"/>
    </row>
    <row r="1225" spans="7:18" x14ac:dyDescent="0.25">
      <c r="G1225"/>
      <c r="H1225"/>
      <c r="I1225"/>
      <c r="J1225"/>
      <c r="K1225"/>
      <c r="L1225"/>
      <c r="M1225"/>
      <c r="N1225"/>
      <c r="O1225"/>
      <c r="P1225"/>
      <c r="Q1225" s="66"/>
      <c r="R1225" s="66"/>
    </row>
    <row r="1226" spans="7:18" x14ac:dyDescent="0.25">
      <c r="G1226"/>
      <c r="H1226"/>
      <c r="I1226"/>
      <c r="J1226"/>
      <c r="K1226"/>
      <c r="L1226"/>
      <c r="M1226"/>
      <c r="N1226"/>
      <c r="O1226"/>
      <c r="P1226"/>
      <c r="Q1226" s="66"/>
      <c r="R1226" s="66"/>
    </row>
    <row r="1227" spans="7:18" x14ac:dyDescent="0.25">
      <c r="G1227"/>
      <c r="H1227"/>
      <c r="I1227"/>
      <c r="J1227"/>
      <c r="K1227"/>
      <c r="L1227"/>
      <c r="M1227"/>
      <c r="N1227"/>
      <c r="O1227"/>
      <c r="P1227"/>
      <c r="Q1227" s="66"/>
      <c r="R1227" s="66"/>
    </row>
    <row r="1228" spans="7:18" x14ac:dyDescent="0.25">
      <c r="G1228"/>
      <c r="H1228"/>
      <c r="I1228"/>
      <c r="J1228"/>
      <c r="K1228"/>
      <c r="L1228"/>
      <c r="M1228"/>
      <c r="N1228"/>
      <c r="O1228"/>
      <c r="P1228"/>
      <c r="Q1228" s="66"/>
      <c r="R1228" s="66"/>
    </row>
    <row r="1229" spans="7:18" x14ac:dyDescent="0.25">
      <c r="G1229"/>
      <c r="H1229"/>
      <c r="I1229"/>
      <c r="J1229"/>
      <c r="K1229"/>
      <c r="L1229"/>
      <c r="M1229"/>
      <c r="N1229"/>
      <c r="O1229"/>
      <c r="P1229"/>
      <c r="Q1229" s="66"/>
      <c r="R1229" s="66"/>
    </row>
    <row r="1230" spans="7:18" x14ac:dyDescent="0.25">
      <c r="G1230"/>
      <c r="H1230"/>
      <c r="I1230"/>
      <c r="J1230"/>
      <c r="K1230"/>
      <c r="L1230"/>
      <c r="M1230"/>
      <c r="N1230"/>
      <c r="O1230"/>
      <c r="P1230"/>
      <c r="Q1230" s="66"/>
      <c r="R1230" s="66"/>
    </row>
    <row r="1231" spans="7:18" x14ac:dyDescent="0.25">
      <c r="G1231"/>
      <c r="H1231"/>
      <c r="I1231"/>
      <c r="J1231"/>
      <c r="K1231"/>
      <c r="L1231"/>
      <c r="M1231"/>
      <c r="N1231"/>
      <c r="O1231"/>
      <c r="P1231"/>
      <c r="Q1231" s="66"/>
      <c r="R1231" s="66"/>
    </row>
    <row r="1232" spans="7:18" x14ac:dyDescent="0.25">
      <c r="G1232"/>
      <c r="H1232"/>
      <c r="I1232"/>
      <c r="J1232"/>
      <c r="K1232"/>
      <c r="L1232"/>
      <c r="M1232"/>
      <c r="N1232"/>
      <c r="O1232"/>
      <c r="P1232"/>
      <c r="Q1232" s="66"/>
      <c r="R1232" s="66"/>
    </row>
    <row r="1233" spans="7:18" x14ac:dyDescent="0.25">
      <c r="G1233"/>
      <c r="H1233"/>
      <c r="I1233"/>
      <c r="J1233"/>
      <c r="K1233"/>
      <c r="L1233"/>
      <c r="M1233"/>
      <c r="N1233"/>
      <c r="O1233"/>
      <c r="P1233"/>
      <c r="Q1233" s="66"/>
      <c r="R1233" s="66"/>
    </row>
    <row r="1234" spans="7:18" x14ac:dyDescent="0.25">
      <c r="G1234"/>
      <c r="H1234"/>
      <c r="I1234"/>
      <c r="J1234"/>
      <c r="K1234"/>
      <c r="L1234"/>
      <c r="M1234"/>
      <c r="N1234"/>
      <c r="O1234"/>
      <c r="P1234"/>
      <c r="Q1234" s="66"/>
      <c r="R1234" s="66"/>
    </row>
    <row r="1235" spans="7:18" x14ac:dyDescent="0.25">
      <c r="G1235"/>
      <c r="H1235"/>
      <c r="I1235"/>
      <c r="J1235"/>
      <c r="K1235"/>
      <c r="L1235"/>
      <c r="M1235"/>
      <c r="N1235"/>
      <c r="O1235"/>
      <c r="P1235"/>
      <c r="Q1235" s="66"/>
      <c r="R1235" s="66"/>
    </row>
    <row r="1236" spans="7:18" x14ac:dyDescent="0.25">
      <c r="G1236"/>
      <c r="H1236"/>
      <c r="I1236"/>
      <c r="J1236"/>
      <c r="K1236"/>
      <c r="L1236"/>
      <c r="M1236"/>
      <c r="N1236"/>
      <c r="O1236"/>
      <c r="P1236"/>
      <c r="Q1236" s="66"/>
      <c r="R1236" s="66"/>
    </row>
    <row r="1237" spans="7:18" x14ac:dyDescent="0.25">
      <c r="G1237"/>
      <c r="H1237"/>
      <c r="I1237"/>
      <c r="J1237"/>
      <c r="K1237"/>
      <c r="L1237"/>
      <c r="M1237"/>
      <c r="N1237"/>
      <c r="O1237"/>
      <c r="P1237"/>
      <c r="Q1237" s="66"/>
      <c r="R1237" s="66"/>
    </row>
    <row r="1238" spans="7:18" x14ac:dyDescent="0.25">
      <c r="G1238"/>
      <c r="H1238"/>
      <c r="I1238"/>
      <c r="J1238"/>
      <c r="K1238"/>
      <c r="L1238"/>
      <c r="M1238"/>
      <c r="N1238"/>
      <c r="O1238"/>
      <c r="P1238"/>
      <c r="Q1238" s="66"/>
      <c r="R1238" s="66"/>
    </row>
    <row r="1239" spans="7:18" x14ac:dyDescent="0.25">
      <c r="G1239"/>
      <c r="H1239"/>
      <c r="I1239"/>
      <c r="J1239"/>
      <c r="K1239"/>
      <c r="L1239"/>
      <c r="M1239"/>
      <c r="N1239"/>
      <c r="O1239"/>
      <c r="P1239"/>
      <c r="Q1239" s="66"/>
      <c r="R1239" s="66"/>
    </row>
    <row r="1240" spans="7:18" x14ac:dyDescent="0.25">
      <c r="G1240"/>
      <c r="H1240"/>
      <c r="I1240"/>
      <c r="J1240"/>
      <c r="K1240"/>
      <c r="L1240"/>
      <c r="M1240"/>
      <c r="N1240"/>
      <c r="O1240"/>
      <c r="P1240"/>
      <c r="Q1240" s="66"/>
      <c r="R1240" s="66"/>
    </row>
    <row r="1241" spans="7:18" x14ac:dyDescent="0.25">
      <c r="G1241"/>
      <c r="H1241"/>
      <c r="I1241"/>
      <c r="J1241"/>
      <c r="K1241"/>
      <c r="L1241"/>
      <c r="M1241"/>
      <c r="N1241"/>
      <c r="O1241"/>
      <c r="P1241"/>
      <c r="Q1241" s="66"/>
      <c r="R1241" s="66"/>
    </row>
    <row r="1242" spans="7:18" x14ac:dyDescent="0.25">
      <c r="G1242"/>
      <c r="H1242"/>
      <c r="I1242"/>
      <c r="J1242"/>
      <c r="K1242"/>
      <c r="L1242"/>
      <c r="M1242"/>
      <c r="N1242"/>
      <c r="O1242"/>
      <c r="P1242"/>
      <c r="Q1242" s="66"/>
      <c r="R1242" s="66"/>
    </row>
    <row r="1243" spans="7:18" x14ac:dyDescent="0.25">
      <c r="G1243"/>
      <c r="H1243"/>
      <c r="I1243"/>
      <c r="J1243"/>
      <c r="K1243"/>
      <c r="L1243"/>
      <c r="M1243"/>
      <c r="N1243"/>
      <c r="O1243"/>
      <c r="P1243"/>
      <c r="Q1243" s="66"/>
      <c r="R1243" s="66"/>
    </row>
    <row r="1244" spans="7:18" x14ac:dyDescent="0.25">
      <c r="G1244"/>
      <c r="H1244"/>
      <c r="I1244"/>
      <c r="J1244"/>
      <c r="K1244"/>
      <c r="L1244"/>
      <c r="M1244"/>
      <c r="N1244"/>
      <c r="O1244"/>
      <c r="P1244"/>
      <c r="Q1244" s="66"/>
      <c r="R1244" s="66"/>
    </row>
    <row r="1245" spans="7:18" x14ac:dyDescent="0.25">
      <c r="G1245"/>
      <c r="H1245"/>
      <c r="I1245"/>
      <c r="J1245"/>
      <c r="K1245"/>
      <c r="L1245"/>
      <c r="M1245"/>
      <c r="N1245"/>
      <c r="O1245"/>
      <c r="P1245"/>
      <c r="Q1245" s="66"/>
      <c r="R1245" s="66"/>
    </row>
    <row r="1246" spans="7:18" x14ac:dyDescent="0.25">
      <c r="G1246"/>
      <c r="H1246" s="85"/>
      <c r="I1246"/>
      <c r="J1246"/>
      <c r="K1246"/>
      <c r="L1246"/>
      <c r="M1246"/>
      <c r="N1246"/>
      <c r="O1246"/>
      <c r="P1246"/>
      <c r="Q1246" s="66"/>
      <c r="R1246" s="66"/>
    </row>
    <row r="1247" spans="7:18" x14ac:dyDescent="0.25">
      <c r="G1247"/>
      <c r="H1247" s="85"/>
      <c r="I1247"/>
      <c r="J1247"/>
      <c r="K1247"/>
      <c r="L1247"/>
      <c r="M1247"/>
      <c r="N1247"/>
      <c r="O1247"/>
      <c r="P1247"/>
      <c r="Q1247" s="66"/>
      <c r="R1247" s="66"/>
    </row>
    <row r="1248" spans="7:18" x14ac:dyDescent="0.25">
      <c r="G1248"/>
      <c r="H1248" s="85"/>
      <c r="I1248"/>
      <c r="J1248"/>
      <c r="K1248"/>
      <c r="L1248"/>
      <c r="M1248"/>
      <c r="N1248"/>
      <c r="O1248"/>
      <c r="P1248"/>
      <c r="Q1248" s="66"/>
      <c r="R1248" s="66"/>
    </row>
    <row r="1249" spans="7:18" x14ac:dyDescent="0.25">
      <c r="G1249"/>
      <c r="H1249" s="85"/>
      <c r="I1249"/>
      <c r="J1249"/>
      <c r="K1249"/>
      <c r="L1249"/>
      <c r="M1249"/>
      <c r="N1249"/>
      <c r="O1249"/>
      <c r="P1249"/>
      <c r="Q1249" s="66"/>
      <c r="R1249" s="66"/>
    </row>
    <row r="1250" spans="7:18" x14ac:dyDescent="0.25">
      <c r="G1250"/>
      <c r="H1250" s="85"/>
      <c r="I1250"/>
      <c r="J1250"/>
      <c r="K1250"/>
      <c r="L1250"/>
      <c r="M1250"/>
      <c r="N1250"/>
      <c r="O1250"/>
      <c r="P1250"/>
      <c r="Q1250" s="66"/>
      <c r="R1250" s="66"/>
    </row>
    <row r="1251" spans="7:18" x14ac:dyDescent="0.25">
      <c r="G1251"/>
      <c r="H1251" s="85"/>
      <c r="I1251"/>
      <c r="J1251"/>
      <c r="K1251"/>
      <c r="L1251"/>
      <c r="M1251"/>
      <c r="N1251"/>
      <c r="O1251"/>
      <c r="P1251"/>
      <c r="Q1251" s="66"/>
      <c r="R1251" s="66"/>
    </row>
    <row r="1252" spans="7:18" x14ac:dyDescent="0.25">
      <c r="G1252"/>
      <c r="H1252" s="85"/>
      <c r="I1252"/>
      <c r="J1252"/>
      <c r="K1252"/>
      <c r="L1252"/>
      <c r="M1252"/>
      <c r="N1252"/>
      <c r="O1252"/>
      <c r="P1252"/>
      <c r="Q1252" s="66"/>
      <c r="R1252" s="66"/>
    </row>
    <row r="1253" spans="7:18" x14ac:dyDescent="0.25">
      <c r="G1253"/>
      <c r="H1253" s="85"/>
      <c r="I1253"/>
      <c r="J1253"/>
      <c r="K1253"/>
      <c r="L1253"/>
      <c r="M1253"/>
      <c r="N1253"/>
      <c r="O1253"/>
      <c r="P1253"/>
      <c r="Q1253" s="66"/>
      <c r="R1253" s="66"/>
    </row>
    <row r="1254" spans="7:18" x14ac:dyDescent="0.25">
      <c r="G1254"/>
      <c r="H1254" s="85"/>
      <c r="I1254"/>
      <c r="J1254"/>
      <c r="K1254"/>
      <c r="L1254"/>
      <c r="M1254"/>
      <c r="N1254"/>
      <c r="O1254"/>
      <c r="P1254"/>
      <c r="Q1254" s="66"/>
      <c r="R1254" s="66"/>
    </row>
    <row r="1255" spans="7:18" x14ac:dyDescent="0.25">
      <c r="G1255"/>
      <c r="H1255"/>
      <c r="I1255"/>
      <c r="J1255"/>
      <c r="K1255"/>
      <c r="L1255"/>
      <c r="M1255"/>
      <c r="N1255"/>
      <c r="O1255"/>
      <c r="P1255"/>
      <c r="Q1255" s="66"/>
      <c r="R1255" s="66"/>
    </row>
    <row r="1256" spans="7:18" x14ac:dyDescent="0.25">
      <c r="G1256"/>
      <c r="H1256"/>
      <c r="I1256"/>
      <c r="J1256"/>
      <c r="K1256"/>
      <c r="L1256"/>
      <c r="M1256"/>
      <c r="N1256"/>
      <c r="O1256"/>
      <c r="P1256"/>
      <c r="Q1256" s="66"/>
      <c r="R1256" s="66"/>
    </row>
    <row r="1257" spans="7:18" x14ac:dyDescent="0.25">
      <c r="G1257"/>
      <c r="H1257"/>
      <c r="I1257"/>
      <c r="J1257"/>
      <c r="K1257"/>
      <c r="L1257"/>
      <c r="M1257"/>
      <c r="N1257"/>
      <c r="O1257"/>
      <c r="P1257"/>
      <c r="Q1257" s="66"/>
      <c r="R1257" s="66"/>
    </row>
    <row r="1258" spans="7:18" x14ac:dyDescent="0.25">
      <c r="G1258"/>
      <c r="H1258"/>
      <c r="I1258"/>
      <c r="J1258"/>
      <c r="K1258"/>
      <c r="L1258"/>
      <c r="M1258"/>
      <c r="N1258"/>
      <c r="O1258"/>
      <c r="P1258"/>
      <c r="Q1258" s="66"/>
      <c r="R1258" s="66"/>
    </row>
    <row r="1259" spans="7:18" x14ac:dyDescent="0.25">
      <c r="G1259"/>
      <c r="H1259"/>
      <c r="I1259"/>
      <c r="J1259"/>
      <c r="K1259"/>
      <c r="L1259"/>
      <c r="M1259"/>
      <c r="N1259"/>
      <c r="O1259"/>
      <c r="P1259"/>
      <c r="Q1259" s="66"/>
      <c r="R1259" s="66"/>
    </row>
    <row r="1260" spans="7:18" x14ac:dyDescent="0.25">
      <c r="G1260"/>
      <c r="H1260"/>
      <c r="I1260"/>
      <c r="J1260"/>
      <c r="K1260"/>
      <c r="L1260"/>
      <c r="M1260"/>
      <c r="N1260"/>
      <c r="O1260"/>
      <c r="P1260"/>
      <c r="Q1260" s="66"/>
      <c r="R1260" s="66"/>
    </row>
    <row r="1261" spans="7:18" x14ac:dyDescent="0.25">
      <c r="G1261"/>
      <c r="H1261"/>
      <c r="I1261"/>
      <c r="J1261"/>
      <c r="K1261"/>
      <c r="L1261"/>
      <c r="M1261"/>
      <c r="N1261"/>
      <c r="O1261"/>
      <c r="P1261"/>
      <c r="Q1261" s="66"/>
      <c r="R1261" s="66"/>
    </row>
    <row r="1262" spans="7:18" x14ac:dyDescent="0.25">
      <c r="G1262"/>
      <c r="H1262"/>
      <c r="I1262"/>
      <c r="J1262"/>
      <c r="K1262"/>
      <c r="L1262"/>
      <c r="M1262"/>
      <c r="N1262"/>
      <c r="O1262"/>
      <c r="P1262"/>
      <c r="Q1262" s="66"/>
      <c r="R1262" s="66"/>
    </row>
    <row r="1263" spans="7:18" x14ac:dyDescent="0.25">
      <c r="G1263"/>
      <c r="H1263"/>
      <c r="I1263"/>
      <c r="J1263"/>
      <c r="K1263"/>
      <c r="L1263"/>
      <c r="M1263"/>
      <c r="N1263"/>
      <c r="O1263"/>
      <c r="P1263"/>
      <c r="Q1263" s="66"/>
      <c r="R1263" s="66"/>
    </row>
    <row r="1264" spans="7:18" x14ac:dyDescent="0.25">
      <c r="G1264"/>
      <c r="H1264"/>
      <c r="I1264"/>
      <c r="J1264"/>
      <c r="K1264"/>
      <c r="L1264"/>
      <c r="M1264"/>
      <c r="N1264"/>
      <c r="O1264"/>
      <c r="P1264"/>
      <c r="Q1264" s="66"/>
      <c r="R1264" s="66"/>
    </row>
    <row r="1265" spans="7:18" x14ac:dyDescent="0.25">
      <c r="G1265"/>
      <c r="H1265"/>
      <c r="I1265"/>
      <c r="J1265"/>
      <c r="K1265"/>
      <c r="L1265"/>
      <c r="M1265"/>
      <c r="N1265"/>
      <c r="O1265"/>
      <c r="P1265"/>
      <c r="Q1265" s="66"/>
      <c r="R1265" s="66"/>
    </row>
    <row r="1266" spans="7:18" x14ac:dyDescent="0.25">
      <c r="G1266"/>
      <c r="H1266"/>
      <c r="I1266"/>
      <c r="J1266"/>
      <c r="K1266"/>
      <c r="L1266"/>
      <c r="M1266"/>
      <c r="N1266"/>
      <c r="O1266"/>
      <c r="P1266"/>
      <c r="Q1266" s="66"/>
      <c r="R1266" s="66"/>
    </row>
    <row r="1267" spans="7:18" x14ac:dyDescent="0.25">
      <c r="G1267"/>
      <c r="H1267"/>
      <c r="I1267"/>
      <c r="J1267"/>
      <c r="K1267"/>
      <c r="L1267"/>
      <c r="M1267"/>
      <c r="N1267"/>
      <c r="O1267"/>
      <c r="P1267"/>
      <c r="Q1267" s="66"/>
      <c r="R1267" s="66"/>
    </row>
    <row r="1268" spans="7:18" x14ac:dyDescent="0.25">
      <c r="G1268"/>
      <c r="H1268"/>
      <c r="I1268"/>
      <c r="J1268"/>
      <c r="K1268"/>
      <c r="L1268"/>
      <c r="M1268"/>
      <c r="N1268"/>
      <c r="O1268"/>
      <c r="P1268"/>
      <c r="Q1268" s="66"/>
      <c r="R1268" s="66"/>
    </row>
    <row r="1269" spans="7:18" x14ac:dyDescent="0.25">
      <c r="G1269"/>
      <c r="H1269"/>
      <c r="I1269"/>
      <c r="J1269"/>
      <c r="K1269"/>
      <c r="L1269"/>
      <c r="M1269"/>
      <c r="N1269"/>
      <c r="O1269"/>
      <c r="P1269"/>
      <c r="Q1269" s="66"/>
      <c r="R1269" s="66"/>
    </row>
    <row r="1270" spans="7:18" x14ac:dyDescent="0.25">
      <c r="G1270"/>
      <c r="H1270"/>
      <c r="I1270"/>
      <c r="J1270"/>
      <c r="K1270"/>
      <c r="L1270"/>
      <c r="M1270"/>
      <c r="N1270"/>
      <c r="O1270"/>
      <c r="P1270"/>
      <c r="Q1270" s="66"/>
      <c r="R1270" s="66"/>
    </row>
    <row r="1271" spans="7:18" x14ac:dyDescent="0.25">
      <c r="G1271"/>
      <c r="H1271"/>
      <c r="I1271"/>
      <c r="J1271"/>
      <c r="K1271"/>
      <c r="L1271"/>
      <c r="M1271"/>
      <c r="N1271"/>
      <c r="O1271"/>
      <c r="P1271"/>
      <c r="Q1271" s="66"/>
      <c r="R1271" s="66"/>
    </row>
    <row r="1272" spans="7:18" x14ac:dyDescent="0.25">
      <c r="G1272"/>
      <c r="H1272"/>
      <c r="I1272"/>
      <c r="J1272"/>
      <c r="K1272"/>
      <c r="L1272"/>
      <c r="M1272"/>
      <c r="N1272"/>
      <c r="O1272"/>
      <c r="P1272"/>
      <c r="Q1272" s="66"/>
      <c r="R1272" s="66"/>
    </row>
    <row r="1273" spans="7:18" x14ac:dyDescent="0.25">
      <c r="G1273"/>
      <c r="H1273"/>
      <c r="I1273"/>
      <c r="J1273"/>
      <c r="K1273"/>
      <c r="L1273"/>
      <c r="M1273"/>
      <c r="N1273"/>
      <c r="O1273"/>
      <c r="P1273"/>
      <c r="Q1273" s="66"/>
      <c r="R1273" s="66"/>
    </row>
    <row r="1274" spans="7:18" x14ac:dyDescent="0.25">
      <c r="G1274"/>
      <c r="H1274"/>
      <c r="I1274"/>
      <c r="J1274"/>
      <c r="K1274"/>
      <c r="L1274"/>
      <c r="M1274"/>
      <c r="N1274"/>
      <c r="O1274"/>
      <c r="P1274"/>
      <c r="Q1274" s="66"/>
      <c r="R1274" s="66"/>
    </row>
    <row r="1275" spans="7:18" x14ac:dyDescent="0.25">
      <c r="G1275"/>
      <c r="H1275"/>
      <c r="I1275"/>
      <c r="J1275"/>
      <c r="K1275"/>
      <c r="L1275"/>
      <c r="M1275"/>
      <c r="N1275"/>
      <c r="O1275"/>
      <c r="P1275"/>
      <c r="Q1275" s="66"/>
      <c r="R1275" s="66"/>
    </row>
    <row r="1276" spans="7:18" x14ac:dyDescent="0.25">
      <c r="G1276"/>
      <c r="H1276"/>
      <c r="I1276"/>
      <c r="J1276"/>
      <c r="K1276"/>
      <c r="L1276"/>
      <c r="M1276"/>
      <c r="N1276"/>
      <c r="O1276"/>
      <c r="P1276"/>
      <c r="Q1276" s="66"/>
      <c r="R1276" s="66"/>
    </row>
    <row r="1277" spans="7:18" x14ac:dyDescent="0.25">
      <c r="G1277"/>
      <c r="H1277"/>
      <c r="I1277"/>
      <c r="J1277"/>
      <c r="K1277"/>
      <c r="L1277"/>
      <c r="M1277"/>
      <c r="N1277"/>
      <c r="O1277"/>
      <c r="P1277"/>
      <c r="Q1277" s="66"/>
      <c r="R1277" s="66"/>
    </row>
    <row r="1278" spans="7:18" x14ac:dyDescent="0.25">
      <c r="G1278"/>
      <c r="H1278"/>
      <c r="I1278"/>
      <c r="J1278"/>
      <c r="K1278"/>
      <c r="L1278"/>
      <c r="M1278"/>
      <c r="N1278"/>
      <c r="O1278"/>
      <c r="P1278"/>
      <c r="Q1278" s="66"/>
      <c r="R1278" s="66"/>
    </row>
    <row r="1279" spans="7:18" x14ac:dyDescent="0.25">
      <c r="G1279"/>
      <c r="H1279"/>
      <c r="I1279"/>
      <c r="J1279"/>
      <c r="K1279"/>
      <c r="L1279"/>
      <c r="M1279"/>
      <c r="N1279"/>
      <c r="O1279"/>
      <c r="P1279"/>
      <c r="Q1279" s="66"/>
      <c r="R1279" s="66"/>
    </row>
    <row r="1280" spans="7:18" x14ac:dyDescent="0.25">
      <c r="G1280"/>
      <c r="H1280"/>
      <c r="I1280"/>
      <c r="J1280"/>
      <c r="K1280"/>
      <c r="L1280"/>
      <c r="M1280"/>
      <c r="N1280"/>
      <c r="O1280"/>
      <c r="P1280"/>
      <c r="Q1280" s="66"/>
      <c r="R1280" s="66"/>
    </row>
    <row r="1281" spans="7:18" x14ac:dyDescent="0.25">
      <c r="G1281"/>
      <c r="H1281"/>
      <c r="I1281"/>
      <c r="J1281"/>
      <c r="K1281"/>
      <c r="L1281"/>
      <c r="M1281"/>
      <c r="N1281"/>
      <c r="O1281"/>
      <c r="P1281"/>
      <c r="Q1281" s="66"/>
      <c r="R1281" s="66"/>
    </row>
    <row r="1282" spans="7:18" x14ac:dyDescent="0.25">
      <c r="G1282"/>
      <c r="H1282"/>
      <c r="I1282"/>
      <c r="J1282"/>
      <c r="K1282"/>
      <c r="L1282"/>
      <c r="M1282"/>
      <c r="N1282"/>
      <c r="O1282"/>
      <c r="P1282"/>
      <c r="Q1282" s="66"/>
      <c r="R1282" s="66"/>
    </row>
    <row r="1283" spans="7:18" x14ac:dyDescent="0.25">
      <c r="G1283"/>
      <c r="H1283"/>
      <c r="I1283"/>
      <c r="J1283"/>
      <c r="K1283"/>
      <c r="L1283"/>
      <c r="M1283"/>
      <c r="N1283"/>
      <c r="O1283"/>
      <c r="P1283"/>
      <c r="Q1283" s="66"/>
      <c r="R1283" s="66"/>
    </row>
    <row r="1284" spans="7:18" x14ac:dyDescent="0.25">
      <c r="G1284"/>
      <c r="H1284"/>
      <c r="I1284"/>
      <c r="J1284"/>
      <c r="K1284"/>
      <c r="L1284"/>
      <c r="M1284"/>
      <c r="N1284"/>
      <c r="O1284"/>
      <c r="P1284"/>
      <c r="Q1284" s="66"/>
      <c r="R1284" s="66"/>
    </row>
    <row r="1285" spans="7:18" x14ac:dyDescent="0.25">
      <c r="G1285"/>
      <c r="H1285"/>
      <c r="I1285"/>
      <c r="J1285"/>
      <c r="K1285"/>
      <c r="L1285"/>
      <c r="M1285"/>
      <c r="N1285"/>
      <c r="O1285"/>
      <c r="P1285"/>
      <c r="Q1285" s="66"/>
      <c r="R1285" s="66"/>
    </row>
    <row r="1286" spans="7:18" x14ac:dyDescent="0.25">
      <c r="G1286"/>
      <c r="H1286"/>
      <c r="I1286"/>
      <c r="J1286"/>
      <c r="K1286"/>
      <c r="L1286"/>
      <c r="M1286"/>
      <c r="N1286"/>
      <c r="O1286"/>
      <c r="P1286"/>
      <c r="Q1286" s="66"/>
      <c r="R1286" s="66"/>
    </row>
    <row r="1287" spans="7:18" x14ac:dyDescent="0.25">
      <c r="G1287"/>
      <c r="H1287"/>
      <c r="I1287"/>
      <c r="J1287"/>
      <c r="K1287"/>
      <c r="L1287"/>
      <c r="M1287"/>
      <c r="N1287"/>
      <c r="O1287"/>
      <c r="P1287"/>
      <c r="Q1287" s="66"/>
      <c r="R1287" s="66"/>
    </row>
    <row r="1288" spans="7:18" x14ac:dyDescent="0.25">
      <c r="G1288"/>
      <c r="H1288"/>
      <c r="I1288"/>
      <c r="J1288"/>
      <c r="K1288"/>
      <c r="L1288"/>
      <c r="M1288"/>
      <c r="N1288"/>
      <c r="O1288"/>
      <c r="P1288"/>
      <c r="Q1288" s="66"/>
      <c r="R1288" s="66"/>
    </row>
    <row r="1289" spans="7:18" x14ac:dyDescent="0.25">
      <c r="G1289"/>
      <c r="H1289"/>
      <c r="I1289"/>
      <c r="J1289"/>
      <c r="K1289"/>
      <c r="L1289"/>
      <c r="M1289"/>
      <c r="N1289"/>
      <c r="O1289"/>
      <c r="P1289"/>
      <c r="Q1289" s="66"/>
      <c r="R1289" s="66"/>
    </row>
    <row r="1290" spans="7:18" x14ac:dyDescent="0.25">
      <c r="G1290"/>
      <c r="H1290"/>
      <c r="I1290"/>
      <c r="J1290"/>
      <c r="K1290"/>
      <c r="L1290"/>
      <c r="M1290"/>
      <c r="N1290"/>
      <c r="O1290"/>
      <c r="P1290"/>
      <c r="Q1290" s="66"/>
      <c r="R1290" s="66"/>
    </row>
    <row r="1291" spans="7:18" x14ac:dyDescent="0.25">
      <c r="G1291"/>
      <c r="H1291"/>
      <c r="I1291"/>
      <c r="J1291"/>
      <c r="K1291"/>
      <c r="L1291"/>
      <c r="M1291"/>
      <c r="N1291"/>
      <c r="O1291"/>
      <c r="P1291"/>
      <c r="Q1291" s="66"/>
      <c r="R1291" s="66"/>
    </row>
    <row r="1292" spans="7:18" x14ac:dyDescent="0.25">
      <c r="G1292"/>
      <c r="H1292"/>
      <c r="I1292"/>
      <c r="J1292"/>
      <c r="K1292"/>
      <c r="L1292"/>
      <c r="M1292"/>
      <c r="N1292"/>
      <c r="O1292"/>
      <c r="P1292"/>
      <c r="Q1292" s="66"/>
      <c r="R1292" s="66"/>
    </row>
    <row r="1293" spans="7:18" x14ac:dyDescent="0.25">
      <c r="G1293"/>
      <c r="H1293"/>
      <c r="I1293"/>
      <c r="J1293"/>
      <c r="K1293"/>
      <c r="L1293"/>
      <c r="M1293"/>
      <c r="N1293"/>
      <c r="O1293"/>
      <c r="P1293"/>
      <c r="Q1293" s="66"/>
      <c r="R1293" s="66"/>
    </row>
    <row r="1294" spans="7:18" x14ac:dyDescent="0.25">
      <c r="G1294"/>
      <c r="H1294"/>
      <c r="I1294"/>
      <c r="J1294"/>
      <c r="K1294"/>
      <c r="L1294"/>
      <c r="M1294"/>
      <c r="N1294"/>
      <c r="O1294"/>
      <c r="P1294"/>
      <c r="Q1294" s="66"/>
      <c r="R1294" s="66"/>
    </row>
    <row r="1295" spans="7:18" x14ac:dyDescent="0.25">
      <c r="G1295"/>
      <c r="H1295"/>
      <c r="I1295"/>
      <c r="J1295"/>
      <c r="K1295"/>
      <c r="L1295"/>
      <c r="M1295"/>
      <c r="N1295"/>
      <c r="O1295"/>
      <c r="P1295"/>
      <c r="Q1295" s="66"/>
      <c r="R1295" s="66"/>
    </row>
    <row r="1296" spans="7:18" x14ac:dyDescent="0.25">
      <c r="G1296"/>
      <c r="H1296"/>
      <c r="I1296"/>
      <c r="J1296"/>
      <c r="K1296"/>
      <c r="L1296"/>
      <c r="M1296"/>
      <c r="N1296"/>
      <c r="O1296"/>
      <c r="P1296"/>
      <c r="Q1296" s="66"/>
      <c r="R1296" s="66"/>
    </row>
    <row r="1297" spans="7:18" x14ac:dyDescent="0.25">
      <c r="G1297"/>
      <c r="H1297"/>
      <c r="I1297"/>
      <c r="J1297"/>
      <c r="K1297"/>
      <c r="L1297"/>
      <c r="M1297"/>
      <c r="N1297"/>
      <c r="O1297"/>
      <c r="P1297"/>
      <c r="Q1297" s="66"/>
      <c r="R1297" s="66"/>
    </row>
    <row r="1298" spans="7:18" x14ac:dyDescent="0.25">
      <c r="G1298"/>
      <c r="H1298"/>
      <c r="I1298"/>
      <c r="J1298"/>
      <c r="K1298"/>
      <c r="L1298"/>
      <c r="M1298"/>
      <c r="N1298"/>
      <c r="O1298"/>
      <c r="P1298"/>
      <c r="Q1298" s="66"/>
      <c r="R1298" s="66"/>
    </row>
    <row r="1299" spans="7:18" x14ac:dyDescent="0.25">
      <c r="G1299"/>
      <c r="H1299"/>
      <c r="I1299"/>
      <c r="J1299"/>
      <c r="K1299"/>
      <c r="L1299"/>
      <c r="M1299"/>
      <c r="N1299"/>
      <c r="O1299"/>
      <c r="P1299"/>
      <c r="Q1299" s="66"/>
      <c r="R1299" s="66"/>
    </row>
    <row r="1300" spans="7:18" x14ac:dyDescent="0.25">
      <c r="G1300"/>
      <c r="H1300"/>
      <c r="I1300"/>
      <c r="J1300"/>
      <c r="K1300"/>
      <c r="L1300"/>
      <c r="M1300"/>
      <c r="N1300"/>
      <c r="O1300"/>
      <c r="P1300"/>
      <c r="Q1300" s="66"/>
      <c r="R1300" s="66"/>
    </row>
    <row r="1301" spans="7:18" x14ac:dyDescent="0.25">
      <c r="G1301"/>
      <c r="H1301"/>
      <c r="I1301"/>
      <c r="J1301"/>
      <c r="K1301"/>
      <c r="L1301"/>
      <c r="M1301"/>
      <c r="N1301"/>
      <c r="O1301"/>
      <c r="P1301"/>
      <c r="Q1301" s="66"/>
      <c r="R1301" s="66"/>
    </row>
    <row r="1302" spans="7:18" x14ac:dyDescent="0.25">
      <c r="G1302"/>
      <c r="H1302"/>
      <c r="I1302"/>
      <c r="J1302"/>
      <c r="K1302"/>
      <c r="L1302"/>
      <c r="M1302"/>
      <c r="N1302"/>
      <c r="O1302"/>
      <c r="P1302"/>
      <c r="Q1302" s="66"/>
      <c r="R1302" s="66"/>
    </row>
    <row r="1303" spans="7:18" x14ac:dyDescent="0.25">
      <c r="G1303"/>
      <c r="H1303"/>
      <c r="I1303"/>
      <c r="J1303"/>
      <c r="K1303"/>
      <c r="L1303"/>
      <c r="M1303"/>
      <c r="N1303"/>
      <c r="O1303"/>
      <c r="P1303"/>
      <c r="Q1303" s="66"/>
      <c r="R1303" s="66"/>
    </row>
    <row r="1304" spans="7:18" x14ac:dyDescent="0.25">
      <c r="G1304"/>
      <c r="H1304"/>
      <c r="I1304"/>
      <c r="J1304"/>
      <c r="K1304"/>
      <c r="L1304"/>
      <c r="M1304"/>
      <c r="N1304"/>
      <c r="O1304"/>
      <c r="P1304"/>
      <c r="Q1304" s="66"/>
      <c r="R1304" s="66"/>
    </row>
    <row r="1305" spans="7:18" x14ac:dyDescent="0.25">
      <c r="G1305"/>
      <c r="H1305"/>
      <c r="I1305"/>
      <c r="J1305"/>
      <c r="K1305"/>
      <c r="L1305"/>
      <c r="M1305"/>
      <c r="N1305"/>
      <c r="O1305"/>
      <c r="P1305"/>
      <c r="Q1305" s="66"/>
      <c r="R1305" s="66"/>
    </row>
    <row r="1306" spans="7:18" x14ac:dyDescent="0.25">
      <c r="G1306"/>
      <c r="H1306"/>
      <c r="I1306"/>
      <c r="J1306"/>
      <c r="K1306"/>
      <c r="L1306"/>
      <c r="M1306"/>
      <c r="N1306"/>
      <c r="O1306"/>
      <c r="P1306"/>
      <c r="Q1306" s="66"/>
      <c r="R1306" s="66"/>
    </row>
    <row r="1307" spans="7:18" x14ac:dyDescent="0.25">
      <c r="G1307"/>
      <c r="H1307"/>
      <c r="I1307"/>
      <c r="J1307"/>
      <c r="K1307"/>
      <c r="L1307"/>
      <c r="M1307"/>
      <c r="N1307"/>
      <c r="O1307"/>
      <c r="P1307"/>
      <c r="Q1307" s="66"/>
      <c r="R1307" s="66"/>
    </row>
    <row r="1308" spans="7:18" x14ac:dyDescent="0.25">
      <c r="G1308"/>
      <c r="H1308"/>
      <c r="I1308"/>
      <c r="J1308"/>
      <c r="K1308"/>
      <c r="L1308"/>
      <c r="M1308"/>
      <c r="N1308"/>
      <c r="O1308"/>
      <c r="P1308"/>
      <c r="Q1308" s="66"/>
      <c r="R1308" s="66"/>
    </row>
    <row r="1309" spans="7:18" x14ac:dyDescent="0.25">
      <c r="G1309"/>
      <c r="H1309"/>
      <c r="I1309"/>
      <c r="J1309"/>
      <c r="K1309"/>
      <c r="L1309"/>
      <c r="M1309"/>
      <c r="N1309"/>
      <c r="O1309"/>
      <c r="P1309"/>
      <c r="Q1309" s="66"/>
      <c r="R1309" s="66"/>
    </row>
    <row r="1310" spans="7:18" x14ac:dyDescent="0.25">
      <c r="G1310"/>
      <c r="H1310"/>
      <c r="I1310"/>
      <c r="J1310"/>
      <c r="K1310"/>
      <c r="L1310"/>
      <c r="M1310"/>
      <c r="N1310"/>
      <c r="O1310"/>
      <c r="P1310"/>
      <c r="Q1310" s="66"/>
      <c r="R1310" s="66"/>
    </row>
    <row r="1311" spans="7:18" x14ac:dyDescent="0.25">
      <c r="G1311"/>
      <c r="H1311"/>
      <c r="I1311"/>
      <c r="J1311"/>
      <c r="K1311"/>
      <c r="L1311"/>
      <c r="M1311"/>
      <c r="N1311"/>
      <c r="O1311"/>
      <c r="P1311"/>
      <c r="Q1311" s="66"/>
      <c r="R1311" s="66"/>
    </row>
    <row r="1312" spans="7:18" x14ac:dyDescent="0.25">
      <c r="G1312"/>
      <c r="H1312"/>
      <c r="I1312"/>
      <c r="J1312"/>
      <c r="K1312"/>
      <c r="L1312"/>
      <c r="M1312"/>
      <c r="N1312"/>
      <c r="O1312"/>
      <c r="P1312"/>
      <c r="Q1312" s="66"/>
      <c r="R1312" s="66"/>
    </row>
    <row r="1313" spans="7:18" x14ac:dyDescent="0.25">
      <c r="G1313"/>
      <c r="H1313"/>
      <c r="I1313"/>
      <c r="J1313"/>
      <c r="K1313"/>
      <c r="L1313"/>
      <c r="M1313"/>
      <c r="N1313"/>
      <c r="O1313"/>
      <c r="P1313"/>
      <c r="Q1313" s="66"/>
      <c r="R1313" s="66"/>
    </row>
    <row r="1314" spans="7:18" x14ac:dyDescent="0.25">
      <c r="G1314"/>
      <c r="H1314"/>
      <c r="I1314"/>
      <c r="J1314"/>
      <c r="K1314"/>
      <c r="L1314"/>
      <c r="M1314"/>
      <c r="N1314"/>
      <c r="O1314"/>
      <c r="P1314"/>
      <c r="Q1314" s="66"/>
      <c r="R1314" s="66"/>
    </row>
    <row r="1315" spans="7:18" x14ac:dyDescent="0.25">
      <c r="G1315"/>
      <c r="H1315"/>
      <c r="I1315"/>
      <c r="J1315"/>
      <c r="K1315"/>
      <c r="L1315"/>
      <c r="M1315"/>
      <c r="N1315"/>
      <c r="O1315"/>
      <c r="P1315"/>
      <c r="Q1315" s="66"/>
      <c r="R1315" s="66"/>
    </row>
    <row r="1316" spans="7:18" x14ac:dyDescent="0.25">
      <c r="G1316"/>
      <c r="H1316"/>
      <c r="I1316"/>
      <c r="J1316"/>
      <c r="K1316"/>
      <c r="L1316"/>
      <c r="M1316"/>
      <c r="N1316"/>
      <c r="O1316"/>
      <c r="P1316"/>
      <c r="Q1316" s="66"/>
      <c r="R1316" s="66"/>
    </row>
    <row r="1317" spans="7:18" x14ac:dyDescent="0.25">
      <c r="G1317"/>
      <c r="H1317"/>
      <c r="I1317"/>
      <c r="J1317"/>
      <c r="K1317"/>
      <c r="L1317"/>
      <c r="M1317"/>
      <c r="N1317"/>
      <c r="O1317"/>
      <c r="P1317"/>
      <c r="Q1317" s="66"/>
      <c r="R1317" s="66"/>
    </row>
    <row r="1318" spans="7:18" x14ac:dyDescent="0.25">
      <c r="G1318"/>
      <c r="H1318"/>
      <c r="I1318"/>
      <c r="J1318"/>
      <c r="K1318"/>
      <c r="L1318"/>
      <c r="M1318"/>
      <c r="N1318"/>
      <c r="O1318"/>
      <c r="P1318"/>
      <c r="Q1318" s="66"/>
      <c r="R1318" s="66"/>
    </row>
    <row r="1319" spans="7:18" x14ac:dyDescent="0.25">
      <c r="G1319"/>
      <c r="H1319"/>
      <c r="I1319"/>
      <c r="J1319"/>
      <c r="K1319"/>
      <c r="L1319"/>
      <c r="M1319"/>
      <c r="N1319"/>
      <c r="O1319"/>
      <c r="P1319"/>
      <c r="Q1319" s="66"/>
      <c r="R1319" s="66"/>
    </row>
    <row r="1320" spans="7:18" x14ac:dyDescent="0.25">
      <c r="G1320"/>
      <c r="H1320"/>
      <c r="I1320"/>
      <c r="J1320"/>
      <c r="K1320"/>
      <c r="L1320"/>
      <c r="M1320"/>
      <c r="N1320"/>
      <c r="O1320"/>
      <c r="P1320"/>
      <c r="Q1320" s="66"/>
      <c r="R1320" s="66"/>
    </row>
    <row r="1321" spans="7:18" x14ac:dyDescent="0.25">
      <c r="G1321"/>
      <c r="H1321"/>
      <c r="I1321"/>
      <c r="J1321"/>
      <c r="K1321"/>
      <c r="L1321"/>
      <c r="M1321"/>
      <c r="N1321"/>
      <c r="O1321"/>
      <c r="P1321"/>
      <c r="Q1321" s="66"/>
      <c r="R1321" s="66"/>
    </row>
    <row r="1322" spans="7:18" x14ac:dyDescent="0.25">
      <c r="G1322"/>
      <c r="H1322"/>
      <c r="I1322"/>
      <c r="J1322"/>
      <c r="K1322"/>
      <c r="L1322"/>
      <c r="M1322"/>
      <c r="N1322"/>
      <c r="O1322"/>
      <c r="P1322"/>
      <c r="Q1322" s="66"/>
      <c r="R1322" s="66"/>
    </row>
    <row r="1323" spans="7:18" x14ac:dyDescent="0.25">
      <c r="G1323"/>
      <c r="H1323"/>
      <c r="I1323"/>
      <c r="J1323"/>
      <c r="K1323"/>
      <c r="L1323"/>
      <c r="M1323"/>
      <c r="N1323"/>
      <c r="O1323"/>
      <c r="P1323"/>
      <c r="Q1323" s="66"/>
      <c r="R1323" s="66"/>
    </row>
    <row r="1324" spans="7:18" x14ac:dyDescent="0.25">
      <c r="G1324"/>
      <c r="H1324"/>
      <c r="I1324"/>
      <c r="J1324"/>
      <c r="K1324"/>
      <c r="L1324"/>
      <c r="M1324"/>
      <c r="N1324"/>
      <c r="O1324"/>
      <c r="P1324"/>
      <c r="Q1324" s="66"/>
      <c r="R1324" s="66"/>
    </row>
    <row r="1325" spans="7:18" x14ac:dyDescent="0.25">
      <c r="G1325"/>
      <c r="H1325"/>
      <c r="I1325"/>
      <c r="J1325"/>
      <c r="K1325"/>
      <c r="L1325"/>
      <c r="M1325"/>
      <c r="N1325"/>
      <c r="O1325"/>
      <c r="P1325"/>
      <c r="Q1325" s="66"/>
      <c r="R1325" s="66"/>
    </row>
    <row r="1326" spans="7:18" x14ac:dyDescent="0.25">
      <c r="G1326"/>
      <c r="H1326"/>
      <c r="I1326"/>
      <c r="J1326"/>
      <c r="K1326"/>
      <c r="L1326"/>
      <c r="M1326"/>
      <c r="N1326"/>
      <c r="O1326"/>
      <c r="P1326"/>
      <c r="Q1326" s="66"/>
      <c r="R1326" s="66"/>
    </row>
    <row r="1327" spans="7:18" x14ac:dyDescent="0.25">
      <c r="G1327"/>
      <c r="H1327"/>
      <c r="I1327"/>
      <c r="J1327"/>
      <c r="K1327"/>
      <c r="L1327"/>
      <c r="M1327"/>
      <c r="N1327"/>
      <c r="O1327"/>
      <c r="P1327"/>
      <c r="Q1327" s="66"/>
      <c r="R1327" s="66"/>
    </row>
    <row r="1328" spans="7:18" x14ac:dyDescent="0.25">
      <c r="G1328"/>
      <c r="H1328"/>
      <c r="I1328"/>
      <c r="J1328"/>
      <c r="K1328"/>
      <c r="L1328"/>
      <c r="M1328"/>
      <c r="N1328"/>
      <c r="O1328"/>
      <c r="P1328"/>
      <c r="Q1328" s="66"/>
      <c r="R1328" s="66"/>
    </row>
    <row r="1329" spans="7:18" x14ac:dyDescent="0.25">
      <c r="G1329"/>
      <c r="H1329"/>
      <c r="I1329"/>
      <c r="J1329"/>
      <c r="K1329"/>
      <c r="L1329"/>
      <c r="M1329"/>
      <c r="N1329"/>
      <c r="O1329"/>
      <c r="P1329"/>
      <c r="Q1329" s="66"/>
      <c r="R1329" s="66"/>
    </row>
    <row r="1330" spans="7:18" x14ac:dyDescent="0.25">
      <c r="G1330"/>
      <c r="H1330"/>
      <c r="I1330"/>
      <c r="J1330"/>
      <c r="K1330"/>
      <c r="L1330"/>
      <c r="M1330"/>
      <c r="N1330"/>
      <c r="O1330"/>
      <c r="P1330"/>
      <c r="Q1330" s="66"/>
      <c r="R1330" s="66"/>
    </row>
    <row r="1331" spans="7:18" x14ac:dyDescent="0.25">
      <c r="G1331"/>
      <c r="H1331"/>
      <c r="I1331"/>
      <c r="J1331"/>
      <c r="K1331"/>
      <c r="L1331"/>
      <c r="M1331"/>
      <c r="N1331"/>
      <c r="O1331"/>
      <c r="P1331"/>
      <c r="Q1331" s="66"/>
      <c r="R1331" s="66"/>
    </row>
    <row r="1332" spans="7:18" x14ac:dyDescent="0.25">
      <c r="G1332"/>
      <c r="H1332"/>
      <c r="I1332"/>
      <c r="J1332"/>
      <c r="K1332"/>
      <c r="L1332"/>
      <c r="M1332"/>
      <c r="N1332"/>
      <c r="O1332"/>
      <c r="P1332"/>
      <c r="Q1332" s="66"/>
      <c r="R1332" s="66"/>
    </row>
    <row r="1333" spans="7:18" x14ac:dyDescent="0.25">
      <c r="G1333"/>
      <c r="H1333"/>
      <c r="I1333"/>
      <c r="J1333"/>
      <c r="K1333"/>
      <c r="L1333"/>
      <c r="M1333"/>
      <c r="N1333"/>
      <c r="O1333"/>
      <c r="P1333"/>
      <c r="Q1333" s="66"/>
      <c r="R1333" s="66"/>
    </row>
    <row r="1334" spans="7:18" x14ac:dyDescent="0.25">
      <c r="G1334"/>
      <c r="H1334"/>
      <c r="I1334"/>
      <c r="J1334"/>
      <c r="K1334"/>
      <c r="L1334"/>
      <c r="M1334"/>
      <c r="N1334"/>
      <c r="O1334"/>
      <c r="P1334"/>
      <c r="Q1334" s="66"/>
      <c r="R1334" s="66"/>
    </row>
    <row r="1335" spans="7:18" x14ac:dyDescent="0.25">
      <c r="G1335"/>
      <c r="H1335"/>
      <c r="I1335"/>
      <c r="J1335"/>
      <c r="K1335"/>
      <c r="L1335"/>
      <c r="M1335"/>
      <c r="N1335"/>
      <c r="O1335"/>
      <c r="P1335"/>
      <c r="Q1335" s="66"/>
      <c r="R1335" s="66"/>
    </row>
    <row r="1336" spans="7:18" x14ac:dyDescent="0.25">
      <c r="G1336"/>
      <c r="H1336"/>
      <c r="I1336"/>
      <c r="J1336"/>
      <c r="K1336"/>
      <c r="L1336"/>
      <c r="M1336"/>
      <c r="N1336"/>
      <c r="O1336"/>
      <c r="P1336"/>
      <c r="Q1336" s="66"/>
      <c r="R1336" s="66"/>
    </row>
    <row r="1337" spans="7:18" x14ac:dyDescent="0.25">
      <c r="G1337"/>
      <c r="H1337"/>
      <c r="I1337"/>
      <c r="J1337"/>
      <c r="K1337"/>
      <c r="L1337"/>
      <c r="M1337"/>
      <c r="N1337"/>
      <c r="O1337"/>
      <c r="P1337"/>
      <c r="Q1337" s="66"/>
      <c r="R1337" s="66"/>
    </row>
    <row r="1338" spans="7:18" x14ac:dyDescent="0.25">
      <c r="G1338"/>
      <c r="H1338"/>
      <c r="I1338"/>
      <c r="J1338"/>
      <c r="K1338"/>
      <c r="L1338"/>
      <c r="M1338"/>
      <c r="N1338"/>
      <c r="O1338"/>
      <c r="P1338"/>
      <c r="Q1338" s="66"/>
      <c r="R1338" s="66"/>
    </row>
    <row r="1339" spans="7:18" x14ac:dyDescent="0.25">
      <c r="G1339"/>
      <c r="H1339"/>
      <c r="I1339"/>
      <c r="J1339"/>
      <c r="K1339"/>
      <c r="L1339"/>
      <c r="M1339"/>
      <c r="N1339"/>
      <c r="O1339"/>
      <c r="P1339"/>
      <c r="Q1339" s="66"/>
      <c r="R1339" s="66"/>
    </row>
    <row r="1340" spans="7:18" x14ac:dyDescent="0.25">
      <c r="G1340"/>
      <c r="H1340"/>
      <c r="I1340"/>
      <c r="J1340"/>
      <c r="K1340"/>
      <c r="L1340"/>
      <c r="M1340"/>
      <c r="N1340"/>
      <c r="O1340"/>
      <c r="P1340"/>
      <c r="Q1340" s="66"/>
      <c r="R1340" s="66"/>
    </row>
    <row r="1341" spans="7:18" x14ac:dyDescent="0.25">
      <c r="G1341"/>
      <c r="H1341"/>
      <c r="I1341"/>
      <c r="J1341"/>
      <c r="K1341"/>
      <c r="L1341"/>
      <c r="M1341"/>
      <c r="N1341"/>
      <c r="O1341"/>
      <c r="P1341"/>
      <c r="Q1341" s="66"/>
      <c r="R1341" s="66"/>
    </row>
    <row r="1342" spans="7:18" x14ac:dyDescent="0.25">
      <c r="G1342"/>
      <c r="H1342"/>
      <c r="I1342"/>
      <c r="J1342"/>
      <c r="K1342"/>
      <c r="L1342"/>
      <c r="M1342"/>
      <c r="N1342"/>
      <c r="O1342"/>
      <c r="P1342"/>
      <c r="Q1342" s="66"/>
      <c r="R1342" s="66"/>
    </row>
    <row r="1343" spans="7:18" x14ac:dyDescent="0.25">
      <c r="G1343"/>
      <c r="H1343"/>
      <c r="I1343"/>
      <c r="J1343"/>
      <c r="K1343"/>
      <c r="L1343"/>
      <c r="M1343"/>
      <c r="N1343"/>
      <c r="O1343"/>
      <c r="P1343"/>
      <c r="Q1343" s="66"/>
      <c r="R1343" s="66"/>
    </row>
    <row r="1344" spans="7:18" x14ac:dyDescent="0.25">
      <c r="G1344"/>
      <c r="H1344"/>
      <c r="I1344"/>
      <c r="J1344"/>
      <c r="K1344"/>
      <c r="L1344"/>
      <c r="M1344"/>
      <c r="N1344"/>
      <c r="O1344"/>
      <c r="P1344"/>
      <c r="Q1344" s="66"/>
      <c r="R1344" s="66"/>
    </row>
    <row r="1345" spans="7:18" x14ac:dyDescent="0.25">
      <c r="G1345"/>
      <c r="H1345"/>
      <c r="I1345"/>
      <c r="J1345"/>
      <c r="K1345"/>
      <c r="L1345"/>
      <c r="M1345"/>
      <c r="N1345"/>
      <c r="O1345"/>
      <c r="P1345"/>
      <c r="Q1345" s="66"/>
      <c r="R1345" s="66"/>
    </row>
    <row r="1346" spans="7:18" x14ac:dyDescent="0.25">
      <c r="G1346"/>
      <c r="H1346"/>
      <c r="I1346"/>
      <c r="J1346"/>
      <c r="K1346"/>
      <c r="L1346"/>
      <c r="M1346"/>
      <c r="N1346"/>
      <c r="O1346"/>
      <c r="P1346"/>
      <c r="Q1346" s="66"/>
      <c r="R1346" s="66"/>
    </row>
    <row r="1347" spans="7:18" x14ac:dyDescent="0.25">
      <c r="G1347"/>
      <c r="H1347"/>
      <c r="I1347"/>
      <c r="J1347"/>
      <c r="K1347"/>
      <c r="L1347"/>
      <c r="M1347"/>
      <c r="N1347"/>
      <c r="O1347"/>
      <c r="P1347"/>
      <c r="Q1347" s="66"/>
      <c r="R1347" s="66"/>
    </row>
    <row r="1348" spans="7:18" x14ac:dyDescent="0.25">
      <c r="G1348"/>
      <c r="H1348"/>
      <c r="I1348"/>
      <c r="J1348"/>
      <c r="K1348"/>
      <c r="L1348"/>
      <c r="M1348"/>
      <c r="N1348"/>
      <c r="O1348"/>
      <c r="P1348"/>
      <c r="Q1348" s="66"/>
      <c r="R1348" s="66"/>
    </row>
    <row r="1349" spans="7:18" x14ac:dyDescent="0.25">
      <c r="G1349"/>
      <c r="H1349"/>
      <c r="I1349"/>
      <c r="J1349"/>
      <c r="K1349"/>
      <c r="L1349"/>
      <c r="M1349"/>
      <c r="N1349"/>
      <c r="O1349"/>
      <c r="P1349"/>
      <c r="Q1349" s="66"/>
      <c r="R1349" s="66"/>
    </row>
    <row r="1350" spans="7:18" x14ac:dyDescent="0.25">
      <c r="G1350"/>
      <c r="H1350"/>
      <c r="I1350"/>
      <c r="J1350"/>
      <c r="K1350"/>
      <c r="L1350"/>
      <c r="M1350"/>
      <c r="N1350"/>
      <c r="O1350"/>
      <c r="P1350"/>
      <c r="Q1350" s="66"/>
      <c r="R1350" s="66"/>
    </row>
    <row r="1351" spans="7:18" x14ac:dyDescent="0.25">
      <c r="G1351"/>
      <c r="H1351"/>
      <c r="I1351"/>
      <c r="J1351"/>
      <c r="K1351"/>
      <c r="L1351"/>
      <c r="M1351"/>
      <c r="N1351"/>
      <c r="O1351"/>
      <c r="P1351"/>
      <c r="Q1351" s="66"/>
      <c r="R1351" s="66"/>
    </row>
    <row r="1352" spans="7:18" x14ac:dyDescent="0.25">
      <c r="G1352"/>
      <c r="H1352"/>
      <c r="I1352"/>
      <c r="J1352"/>
      <c r="K1352"/>
      <c r="L1352"/>
      <c r="M1352"/>
      <c r="N1352"/>
      <c r="O1352"/>
      <c r="P1352"/>
      <c r="Q1352" s="66"/>
      <c r="R1352" s="66"/>
    </row>
    <row r="1353" spans="7:18" x14ac:dyDescent="0.25">
      <c r="G1353"/>
      <c r="H1353"/>
      <c r="I1353"/>
      <c r="J1353"/>
      <c r="K1353"/>
      <c r="L1353"/>
      <c r="M1353"/>
      <c r="N1353"/>
      <c r="O1353"/>
      <c r="P1353"/>
      <c r="Q1353" s="66"/>
      <c r="R1353" s="66"/>
    </row>
    <row r="1354" spans="7:18" x14ac:dyDescent="0.25">
      <c r="G1354"/>
      <c r="H1354"/>
      <c r="I1354"/>
      <c r="J1354"/>
      <c r="K1354"/>
      <c r="L1354"/>
      <c r="M1354"/>
      <c r="N1354"/>
      <c r="O1354"/>
      <c r="P1354"/>
      <c r="Q1354" s="66"/>
      <c r="R1354" s="66"/>
    </row>
    <row r="1355" spans="7:18" x14ac:dyDescent="0.25">
      <c r="G1355"/>
      <c r="H1355"/>
      <c r="I1355"/>
      <c r="J1355"/>
      <c r="K1355"/>
      <c r="L1355"/>
      <c r="M1355"/>
      <c r="N1355"/>
      <c r="O1355"/>
      <c r="P1355"/>
      <c r="Q1355" s="66"/>
      <c r="R1355" s="66"/>
    </row>
    <row r="1356" spans="7:18" x14ac:dyDescent="0.25">
      <c r="G1356"/>
      <c r="H1356"/>
      <c r="I1356"/>
      <c r="J1356"/>
      <c r="K1356"/>
      <c r="L1356"/>
      <c r="M1356"/>
      <c r="N1356"/>
      <c r="O1356"/>
      <c r="P1356"/>
      <c r="Q1356" s="66"/>
      <c r="R1356" s="66"/>
    </row>
    <row r="1357" spans="7:18" x14ac:dyDescent="0.25">
      <c r="G1357"/>
      <c r="H1357"/>
      <c r="I1357"/>
      <c r="J1357"/>
      <c r="K1357"/>
      <c r="L1357"/>
      <c r="M1357"/>
      <c r="N1357"/>
      <c r="O1357"/>
      <c r="P1357"/>
      <c r="Q1357" s="66"/>
      <c r="R1357" s="66"/>
    </row>
    <row r="1358" spans="7:18" x14ac:dyDescent="0.25">
      <c r="G1358"/>
      <c r="H1358"/>
      <c r="I1358"/>
      <c r="J1358"/>
      <c r="K1358"/>
      <c r="L1358"/>
      <c r="M1358"/>
      <c r="N1358"/>
      <c r="O1358"/>
      <c r="P1358"/>
      <c r="Q1358" s="66"/>
      <c r="R1358" s="66"/>
    </row>
    <row r="1359" spans="7:18" x14ac:dyDescent="0.25">
      <c r="G1359"/>
      <c r="H1359"/>
      <c r="I1359"/>
      <c r="J1359"/>
      <c r="K1359"/>
      <c r="L1359"/>
      <c r="M1359"/>
      <c r="N1359"/>
      <c r="O1359"/>
      <c r="P1359"/>
      <c r="Q1359" s="66"/>
      <c r="R1359" s="66"/>
    </row>
    <row r="1360" spans="7:18" x14ac:dyDescent="0.25">
      <c r="G1360"/>
      <c r="H1360"/>
      <c r="I1360"/>
      <c r="J1360"/>
      <c r="K1360"/>
      <c r="L1360"/>
      <c r="M1360"/>
      <c r="N1360"/>
      <c r="O1360"/>
      <c r="P1360"/>
      <c r="Q1360" s="66"/>
      <c r="R1360" s="66"/>
    </row>
    <row r="1361" spans="7:18" x14ac:dyDescent="0.25">
      <c r="G1361"/>
      <c r="H1361"/>
      <c r="I1361"/>
      <c r="J1361"/>
      <c r="K1361"/>
      <c r="L1361"/>
      <c r="M1361"/>
      <c r="N1361"/>
      <c r="O1361"/>
      <c r="P1361"/>
      <c r="Q1361" s="66"/>
      <c r="R1361" s="66"/>
    </row>
    <row r="1362" spans="7:18" x14ac:dyDescent="0.25">
      <c r="G1362"/>
      <c r="H1362"/>
      <c r="I1362"/>
      <c r="J1362"/>
      <c r="K1362"/>
      <c r="L1362"/>
      <c r="M1362"/>
      <c r="N1362"/>
      <c r="O1362"/>
      <c r="P1362"/>
      <c r="Q1362" s="66"/>
      <c r="R1362" s="66"/>
    </row>
    <row r="1363" spans="7:18" x14ac:dyDescent="0.25">
      <c r="G1363"/>
      <c r="H1363"/>
      <c r="I1363"/>
      <c r="J1363"/>
      <c r="K1363"/>
      <c r="L1363"/>
      <c r="M1363"/>
      <c r="N1363"/>
      <c r="O1363"/>
      <c r="P1363"/>
      <c r="Q1363" s="66"/>
      <c r="R1363" s="66"/>
    </row>
    <row r="1364" spans="7:18" x14ac:dyDescent="0.25">
      <c r="G1364"/>
      <c r="H1364"/>
      <c r="I1364"/>
      <c r="J1364"/>
      <c r="K1364"/>
      <c r="L1364"/>
      <c r="M1364"/>
      <c r="N1364"/>
      <c r="O1364"/>
      <c r="P1364"/>
      <c r="Q1364" s="66"/>
      <c r="R1364" s="66"/>
    </row>
    <row r="1365" spans="7:18" x14ac:dyDescent="0.25">
      <c r="G1365"/>
      <c r="H1365"/>
      <c r="I1365"/>
      <c r="J1365"/>
      <c r="K1365"/>
      <c r="L1365"/>
      <c r="M1365"/>
      <c r="N1365"/>
      <c r="O1365"/>
      <c r="P1365"/>
      <c r="Q1365" s="66"/>
      <c r="R1365" s="66"/>
    </row>
    <row r="1366" spans="7:18" x14ac:dyDescent="0.25">
      <c r="G1366"/>
      <c r="H1366"/>
      <c r="I1366"/>
      <c r="J1366"/>
      <c r="K1366"/>
      <c r="L1366"/>
      <c r="M1366"/>
      <c r="N1366"/>
      <c r="O1366"/>
      <c r="P1366"/>
      <c r="Q1366" s="66"/>
      <c r="R1366" s="66"/>
    </row>
    <row r="1367" spans="7:18" x14ac:dyDescent="0.25">
      <c r="G1367"/>
      <c r="H1367"/>
      <c r="I1367"/>
      <c r="J1367"/>
      <c r="K1367"/>
      <c r="L1367"/>
      <c r="M1367"/>
      <c r="N1367"/>
      <c r="O1367"/>
      <c r="P1367"/>
      <c r="Q1367" s="66"/>
      <c r="R1367" s="66"/>
    </row>
    <row r="1368" spans="7:18" x14ac:dyDescent="0.25">
      <c r="G1368"/>
      <c r="H1368"/>
      <c r="I1368"/>
      <c r="J1368"/>
      <c r="K1368"/>
      <c r="L1368"/>
      <c r="M1368"/>
      <c r="N1368"/>
      <c r="O1368"/>
      <c r="P1368"/>
      <c r="Q1368" s="66"/>
      <c r="R1368" s="66"/>
    </row>
    <row r="1369" spans="7:18" x14ac:dyDescent="0.25">
      <c r="G1369"/>
      <c r="H1369"/>
      <c r="I1369"/>
      <c r="J1369"/>
      <c r="K1369"/>
      <c r="L1369"/>
      <c r="M1369"/>
      <c r="N1369"/>
      <c r="O1369"/>
      <c r="P1369"/>
      <c r="Q1369" s="66"/>
      <c r="R1369" s="66"/>
    </row>
    <row r="1370" spans="7:18" x14ac:dyDescent="0.25">
      <c r="G1370"/>
      <c r="H1370"/>
      <c r="I1370"/>
      <c r="J1370"/>
      <c r="K1370"/>
      <c r="L1370"/>
      <c r="M1370"/>
      <c r="N1370"/>
      <c r="O1370"/>
      <c r="P1370"/>
      <c r="Q1370" s="66"/>
      <c r="R1370" s="66"/>
    </row>
    <row r="1371" spans="7:18" x14ac:dyDescent="0.25">
      <c r="G1371"/>
      <c r="H1371"/>
      <c r="I1371"/>
      <c r="J1371"/>
      <c r="K1371"/>
      <c r="L1371"/>
      <c r="M1371"/>
      <c r="N1371"/>
      <c r="O1371"/>
      <c r="P1371"/>
      <c r="Q1371" s="66"/>
      <c r="R1371" s="66"/>
    </row>
    <row r="1372" spans="7:18" x14ac:dyDescent="0.25">
      <c r="G1372"/>
      <c r="H1372"/>
      <c r="I1372"/>
      <c r="J1372"/>
      <c r="K1372"/>
      <c r="L1372"/>
      <c r="M1372"/>
      <c r="N1372"/>
      <c r="O1372"/>
      <c r="P1372"/>
      <c r="Q1372" s="66"/>
      <c r="R1372" s="66"/>
    </row>
    <row r="1373" spans="7:18" x14ac:dyDescent="0.25">
      <c r="G1373"/>
      <c r="H1373"/>
      <c r="I1373"/>
      <c r="J1373"/>
      <c r="K1373"/>
      <c r="L1373"/>
      <c r="M1373"/>
      <c r="N1373"/>
      <c r="O1373"/>
      <c r="P1373"/>
      <c r="Q1373" s="66"/>
      <c r="R1373" s="66"/>
    </row>
    <row r="1374" spans="7:18" x14ac:dyDescent="0.25">
      <c r="G1374"/>
      <c r="H1374"/>
      <c r="I1374"/>
      <c r="J1374"/>
      <c r="K1374"/>
      <c r="L1374"/>
      <c r="M1374"/>
      <c r="N1374"/>
      <c r="O1374"/>
      <c r="P1374"/>
      <c r="Q1374" s="66"/>
      <c r="R1374" s="66"/>
    </row>
    <row r="1375" spans="7:18" x14ac:dyDescent="0.25">
      <c r="G1375"/>
      <c r="H1375"/>
      <c r="I1375"/>
      <c r="J1375"/>
      <c r="K1375"/>
      <c r="L1375"/>
      <c r="M1375"/>
      <c r="N1375"/>
      <c r="O1375"/>
      <c r="P1375"/>
      <c r="Q1375" s="66"/>
      <c r="R1375" s="66"/>
    </row>
    <row r="1376" spans="7:18" x14ac:dyDescent="0.25">
      <c r="G1376"/>
      <c r="H1376"/>
      <c r="I1376"/>
      <c r="J1376"/>
      <c r="K1376"/>
      <c r="L1376"/>
      <c r="M1376"/>
      <c r="N1376"/>
      <c r="O1376"/>
      <c r="P1376"/>
      <c r="Q1376" s="66"/>
      <c r="R1376" s="66"/>
    </row>
    <row r="1377" spans="7:18" x14ac:dyDescent="0.25">
      <c r="G1377"/>
      <c r="H1377"/>
      <c r="I1377"/>
      <c r="J1377"/>
      <c r="K1377"/>
      <c r="L1377"/>
      <c r="M1377"/>
      <c r="N1377"/>
      <c r="O1377"/>
      <c r="P1377"/>
      <c r="Q1377" s="66"/>
      <c r="R1377" s="66"/>
    </row>
    <row r="1378" spans="7:18" x14ac:dyDescent="0.25">
      <c r="G1378"/>
      <c r="H1378"/>
      <c r="I1378"/>
      <c r="J1378"/>
      <c r="K1378"/>
      <c r="L1378"/>
      <c r="M1378"/>
      <c r="N1378"/>
      <c r="O1378"/>
      <c r="P1378"/>
      <c r="Q1378" s="66"/>
      <c r="R1378" s="66"/>
    </row>
    <row r="1379" spans="7:18" x14ac:dyDescent="0.25">
      <c r="G1379"/>
      <c r="H1379"/>
      <c r="I1379"/>
      <c r="J1379"/>
      <c r="K1379"/>
      <c r="L1379"/>
      <c r="M1379"/>
      <c r="N1379"/>
      <c r="O1379"/>
      <c r="P1379"/>
      <c r="Q1379" s="66"/>
      <c r="R1379" s="66"/>
    </row>
    <row r="1380" spans="7:18" x14ac:dyDescent="0.25">
      <c r="G1380"/>
      <c r="H1380"/>
      <c r="I1380"/>
      <c r="J1380"/>
      <c r="K1380"/>
      <c r="L1380"/>
      <c r="M1380"/>
      <c r="N1380"/>
      <c r="O1380"/>
      <c r="P1380"/>
      <c r="Q1380" s="66"/>
      <c r="R1380" s="66"/>
    </row>
    <row r="1381" spans="7:18" x14ac:dyDescent="0.25">
      <c r="G1381"/>
      <c r="H1381"/>
      <c r="I1381"/>
      <c r="J1381"/>
      <c r="K1381"/>
      <c r="L1381"/>
      <c r="M1381"/>
      <c r="N1381"/>
      <c r="O1381"/>
      <c r="P1381"/>
      <c r="Q1381" s="66"/>
      <c r="R1381" s="66"/>
    </row>
    <row r="1382" spans="7:18" x14ac:dyDescent="0.25">
      <c r="G1382"/>
      <c r="H1382"/>
      <c r="I1382"/>
      <c r="J1382"/>
      <c r="K1382"/>
      <c r="L1382"/>
      <c r="M1382"/>
      <c r="N1382"/>
      <c r="O1382"/>
      <c r="P1382"/>
      <c r="Q1382" s="66"/>
      <c r="R1382" s="66"/>
    </row>
    <row r="1383" spans="7:18" x14ac:dyDescent="0.25">
      <c r="G1383"/>
      <c r="H1383"/>
      <c r="I1383"/>
      <c r="J1383"/>
      <c r="K1383"/>
      <c r="L1383"/>
      <c r="M1383"/>
      <c r="N1383"/>
      <c r="O1383"/>
      <c r="P1383"/>
      <c r="Q1383" s="66"/>
      <c r="R1383" s="66"/>
    </row>
    <row r="1384" spans="7:18" x14ac:dyDescent="0.25">
      <c r="G1384"/>
      <c r="H1384"/>
      <c r="I1384"/>
      <c r="J1384"/>
      <c r="K1384"/>
      <c r="L1384"/>
      <c r="M1384"/>
      <c r="N1384"/>
      <c r="O1384"/>
      <c r="P1384"/>
      <c r="Q1384" s="66"/>
      <c r="R1384" s="66"/>
    </row>
    <row r="1385" spans="7:18" x14ac:dyDescent="0.25">
      <c r="G1385"/>
      <c r="H1385"/>
      <c r="I1385"/>
      <c r="J1385"/>
      <c r="K1385"/>
      <c r="L1385"/>
      <c r="M1385"/>
      <c r="N1385"/>
      <c r="O1385"/>
      <c r="P1385"/>
      <c r="Q1385" s="66"/>
      <c r="R1385" s="66"/>
    </row>
    <row r="1386" spans="7:18" x14ac:dyDescent="0.25">
      <c r="G1386"/>
      <c r="H1386"/>
      <c r="I1386"/>
      <c r="J1386"/>
      <c r="K1386"/>
      <c r="L1386"/>
      <c r="M1386"/>
      <c r="N1386"/>
      <c r="O1386"/>
      <c r="P1386"/>
      <c r="Q1386" s="66"/>
      <c r="R1386" s="66"/>
    </row>
    <row r="1387" spans="7:18" x14ac:dyDescent="0.25">
      <c r="G1387"/>
      <c r="H1387"/>
      <c r="I1387"/>
      <c r="J1387"/>
      <c r="K1387"/>
      <c r="L1387"/>
      <c r="M1387"/>
      <c r="N1387"/>
      <c r="O1387"/>
      <c r="P1387"/>
      <c r="Q1387" s="66"/>
      <c r="R1387" s="66"/>
    </row>
    <row r="1388" spans="7:18" x14ac:dyDescent="0.25">
      <c r="G1388"/>
      <c r="H1388"/>
      <c r="I1388"/>
      <c r="J1388"/>
      <c r="K1388"/>
      <c r="L1388"/>
      <c r="M1388"/>
      <c r="N1388"/>
      <c r="O1388"/>
      <c r="P1388"/>
      <c r="Q1388" s="66"/>
      <c r="R1388" s="66"/>
    </row>
    <row r="1389" spans="7:18" x14ac:dyDescent="0.25">
      <c r="G1389"/>
      <c r="H1389"/>
      <c r="I1389"/>
      <c r="J1389"/>
      <c r="K1389"/>
      <c r="L1389"/>
      <c r="M1389"/>
      <c r="N1389"/>
      <c r="O1389"/>
      <c r="P1389"/>
      <c r="Q1389" s="66"/>
      <c r="R1389" s="66"/>
    </row>
    <row r="1390" spans="7:18" x14ac:dyDescent="0.25">
      <c r="G1390"/>
      <c r="H1390"/>
      <c r="I1390"/>
      <c r="J1390"/>
      <c r="K1390"/>
      <c r="L1390"/>
      <c r="M1390"/>
      <c r="N1390"/>
      <c r="O1390"/>
      <c r="P1390"/>
      <c r="Q1390" s="66"/>
      <c r="R1390" s="66"/>
    </row>
    <row r="1391" spans="7:18" x14ac:dyDescent="0.25">
      <c r="G1391"/>
      <c r="H1391"/>
      <c r="I1391"/>
      <c r="J1391"/>
      <c r="K1391"/>
      <c r="L1391"/>
      <c r="M1391"/>
      <c r="N1391"/>
      <c r="O1391"/>
      <c r="P1391"/>
      <c r="Q1391" s="66"/>
      <c r="R1391" s="66"/>
    </row>
    <row r="1392" spans="7:18" x14ac:dyDescent="0.25">
      <c r="G1392"/>
      <c r="H1392"/>
      <c r="I1392"/>
      <c r="J1392"/>
      <c r="K1392"/>
      <c r="L1392"/>
      <c r="M1392"/>
      <c r="N1392"/>
      <c r="O1392"/>
      <c r="P1392"/>
      <c r="Q1392" s="66"/>
      <c r="R1392" s="66"/>
    </row>
    <row r="1393" spans="7:18" x14ac:dyDescent="0.25">
      <c r="G1393"/>
      <c r="H1393"/>
      <c r="I1393"/>
      <c r="J1393"/>
      <c r="K1393"/>
      <c r="L1393"/>
      <c r="M1393"/>
      <c r="N1393"/>
      <c r="O1393"/>
      <c r="P1393"/>
      <c r="Q1393" s="66"/>
      <c r="R1393" s="66"/>
    </row>
    <row r="1394" spans="7:18" x14ac:dyDescent="0.25">
      <c r="G1394"/>
      <c r="H1394"/>
      <c r="I1394"/>
      <c r="J1394"/>
      <c r="K1394"/>
      <c r="L1394"/>
      <c r="M1394"/>
      <c r="N1394"/>
      <c r="O1394"/>
      <c r="P1394"/>
      <c r="Q1394" s="66"/>
      <c r="R1394" s="66"/>
    </row>
    <row r="1395" spans="7:18" x14ac:dyDescent="0.25">
      <c r="G1395"/>
      <c r="H1395"/>
      <c r="I1395"/>
      <c r="J1395"/>
      <c r="K1395"/>
      <c r="L1395"/>
      <c r="M1395"/>
      <c r="N1395"/>
      <c r="O1395"/>
      <c r="P1395"/>
      <c r="Q1395" s="66"/>
      <c r="R1395" s="66"/>
    </row>
    <row r="1396" spans="7:18" x14ac:dyDescent="0.25">
      <c r="G1396"/>
      <c r="H1396"/>
      <c r="I1396"/>
      <c r="J1396"/>
      <c r="K1396"/>
      <c r="L1396"/>
      <c r="M1396"/>
      <c r="N1396"/>
      <c r="O1396"/>
      <c r="P1396"/>
      <c r="Q1396" s="66"/>
      <c r="R1396" s="66"/>
    </row>
    <row r="1397" spans="7:18" x14ac:dyDescent="0.25">
      <c r="G1397"/>
      <c r="H1397"/>
      <c r="I1397"/>
      <c r="J1397"/>
      <c r="K1397"/>
      <c r="L1397"/>
      <c r="M1397"/>
      <c r="N1397"/>
      <c r="O1397"/>
      <c r="P1397"/>
      <c r="Q1397" s="66"/>
      <c r="R1397" s="66"/>
    </row>
    <row r="1398" spans="7:18" x14ac:dyDescent="0.25">
      <c r="G1398"/>
      <c r="H1398"/>
      <c r="I1398"/>
      <c r="J1398"/>
      <c r="K1398"/>
      <c r="L1398"/>
      <c r="M1398"/>
      <c r="N1398"/>
      <c r="O1398"/>
      <c r="P1398"/>
      <c r="Q1398" s="66"/>
      <c r="R1398" s="66"/>
    </row>
    <row r="1399" spans="7:18" x14ac:dyDescent="0.25">
      <c r="G1399"/>
      <c r="H1399"/>
      <c r="I1399"/>
      <c r="J1399"/>
      <c r="K1399"/>
      <c r="L1399"/>
      <c r="M1399"/>
      <c r="N1399"/>
      <c r="O1399"/>
      <c r="P1399"/>
      <c r="Q1399" s="66"/>
      <c r="R1399" s="66"/>
    </row>
    <row r="1400" spans="7:18" x14ac:dyDescent="0.25">
      <c r="G1400"/>
      <c r="H1400"/>
      <c r="I1400"/>
      <c r="J1400"/>
      <c r="K1400"/>
      <c r="L1400"/>
      <c r="M1400"/>
      <c r="N1400"/>
      <c r="O1400"/>
      <c r="P1400"/>
      <c r="Q1400" s="66"/>
      <c r="R1400" s="66"/>
    </row>
    <row r="1401" spans="7:18" x14ac:dyDescent="0.25">
      <c r="G1401"/>
      <c r="H1401"/>
      <c r="I1401"/>
      <c r="J1401"/>
      <c r="K1401"/>
      <c r="L1401"/>
      <c r="M1401"/>
      <c r="N1401"/>
      <c r="O1401"/>
      <c r="P1401"/>
      <c r="Q1401" s="66"/>
      <c r="R1401" s="66"/>
    </row>
    <row r="1402" spans="7:18" x14ac:dyDescent="0.25">
      <c r="G1402"/>
      <c r="H1402"/>
      <c r="I1402"/>
      <c r="J1402"/>
      <c r="K1402"/>
      <c r="L1402"/>
      <c r="M1402"/>
      <c r="N1402"/>
      <c r="O1402"/>
      <c r="P1402"/>
      <c r="Q1402" s="66"/>
      <c r="R1402" s="66"/>
    </row>
    <row r="1403" spans="7:18" x14ac:dyDescent="0.25">
      <c r="G1403"/>
      <c r="H1403"/>
      <c r="I1403"/>
      <c r="J1403"/>
      <c r="K1403"/>
      <c r="L1403"/>
      <c r="M1403"/>
      <c r="N1403"/>
      <c r="O1403"/>
      <c r="P1403"/>
      <c r="Q1403" s="66"/>
      <c r="R1403" s="66"/>
    </row>
    <row r="1404" spans="7:18" x14ac:dyDescent="0.25">
      <c r="G1404"/>
      <c r="H1404"/>
      <c r="I1404"/>
      <c r="J1404"/>
      <c r="K1404"/>
      <c r="L1404"/>
      <c r="M1404"/>
      <c r="N1404"/>
      <c r="O1404"/>
      <c r="P1404"/>
      <c r="Q1404" s="66"/>
      <c r="R1404" s="66"/>
    </row>
    <row r="1405" spans="7:18" x14ac:dyDescent="0.25">
      <c r="G1405"/>
      <c r="H1405"/>
      <c r="I1405"/>
      <c r="J1405"/>
      <c r="K1405"/>
      <c r="L1405"/>
      <c r="M1405"/>
      <c r="N1405"/>
      <c r="O1405"/>
      <c r="P1405"/>
      <c r="Q1405" s="66"/>
      <c r="R1405" s="66"/>
    </row>
    <row r="1406" spans="7:18" x14ac:dyDescent="0.25">
      <c r="G1406"/>
      <c r="H1406"/>
      <c r="I1406"/>
      <c r="J1406"/>
      <c r="K1406"/>
      <c r="L1406"/>
      <c r="M1406"/>
      <c r="N1406"/>
      <c r="O1406"/>
      <c r="P1406"/>
      <c r="Q1406" s="66"/>
      <c r="R1406" s="66"/>
    </row>
    <row r="1407" spans="7:18" x14ac:dyDescent="0.25">
      <c r="G1407"/>
      <c r="H1407"/>
      <c r="I1407"/>
      <c r="J1407"/>
      <c r="K1407"/>
      <c r="L1407"/>
      <c r="M1407"/>
      <c r="N1407"/>
      <c r="O1407"/>
      <c r="P1407"/>
      <c r="Q1407" s="66"/>
      <c r="R1407" s="66"/>
    </row>
    <row r="1408" spans="7:18" x14ac:dyDescent="0.25">
      <c r="G1408"/>
      <c r="H1408"/>
      <c r="I1408"/>
      <c r="J1408"/>
      <c r="K1408"/>
      <c r="L1408"/>
      <c r="M1408"/>
      <c r="N1408"/>
      <c r="O1408"/>
      <c r="P1408"/>
      <c r="Q1408" s="66"/>
      <c r="R1408" s="66"/>
    </row>
    <row r="1409" spans="7:18" x14ac:dyDescent="0.25">
      <c r="G1409"/>
      <c r="H1409"/>
      <c r="I1409"/>
      <c r="J1409"/>
      <c r="K1409"/>
      <c r="L1409"/>
      <c r="M1409"/>
      <c r="N1409"/>
      <c r="O1409"/>
      <c r="P1409"/>
      <c r="Q1409" s="66"/>
      <c r="R1409" s="66"/>
    </row>
    <row r="1410" spans="7:18" x14ac:dyDescent="0.25">
      <c r="G1410"/>
      <c r="H1410"/>
      <c r="I1410"/>
      <c r="J1410"/>
      <c r="K1410"/>
      <c r="L1410"/>
      <c r="M1410"/>
      <c r="N1410"/>
      <c r="O1410"/>
      <c r="P1410"/>
      <c r="Q1410" s="66"/>
      <c r="R1410" s="66"/>
    </row>
    <row r="1411" spans="7:18" x14ac:dyDescent="0.25">
      <c r="G1411"/>
      <c r="H1411"/>
      <c r="I1411"/>
      <c r="J1411"/>
      <c r="K1411"/>
      <c r="L1411"/>
      <c r="M1411"/>
      <c r="N1411"/>
      <c r="O1411"/>
      <c r="P1411"/>
      <c r="Q1411" s="66"/>
      <c r="R1411" s="66"/>
    </row>
    <row r="1412" spans="7:18" x14ac:dyDescent="0.25">
      <c r="G1412"/>
      <c r="H1412"/>
      <c r="I1412"/>
      <c r="J1412"/>
      <c r="K1412"/>
      <c r="L1412"/>
      <c r="M1412"/>
      <c r="N1412"/>
      <c r="O1412"/>
      <c r="P1412"/>
      <c r="Q1412" s="66"/>
      <c r="R1412" s="66"/>
    </row>
    <row r="1413" spans="7:18" x14ac:dyDescent="0.25">
      <c r="G1413"/>
      <c r="H1413"/>
      <c r="I1413"/>
      <c r="J1413"/>
      <c r="K1413"/>
      <c r="L1413"/>
      <c r="M1413"/>
      <c r="N1413"/>
      <c r="O1413"/>
      <c r="P1413"/>
      <c r="Q1413" s="66"/>
      <c r="R1413" s="66"/>
    </row>
    <row r="1414" spans="7:18" x14ac:dyDescent="0.25">
      <c r="G1414"/>
      <c r="H1414"/>
      <c r="I1414"/>
      <c r="J1414"/>
      <c r="K1414"/>
      <c r="L1414"/>
      <c r="M1414"/>
      <c r="N1414"/>
      <c r="O1414"/>
      <c r="P1414"/>
      <c r="Q1414" s="66"/>
      <c r="R1414" s="66"/>
    </row>
    <row r="1415" spans="7:18" x14ac:dyDescent="0.25">
      <c r="G1415"/>
      <c r="H1415"/>
      <c r="I1415"/>
      <c r="J1415"/>
      <c r="K1415"/>
      <c r="L1415"/>
      <c r="M1415"/>
      <c r="N1415"/>
      <c r="O1415"/>
      <c r="P1415"/>
      <c r="Q1415" s="66"/>
      <c r="R1415" s="66"/>
    </row>
    <row r="1416" spans="7:18" x14ac:dyDescent="0.25">
      <c r="G1416"/>
      <c r="H1416"/>
      <c r="I1416"/>
      <c r="J1416"/>
      <c r="K1416"/>
      <c r="L1416"/>
      <c r="M1416"/>
      <c r="N1416"/>
      <c r="O1416"/>
      <c r="P1416"/>
      <c r="Q1416" s="66"/>
      <c r="R1416" s="66"/>
    </row>
    <row r="1417" spans="7:18" x14ac:dyDescent="0.25">
      <c r="G1417"/>
      <c r="H1417"/>
      <c r="I1417"/>
      <c r="J1417"/>
      <c r="K1417"/>
      <c r="L1417"/>
      <c r="M1417"/>
      <c r="N1417"/>
      <c r="O1417"/>
      <c r="P1417"/>
      <c r="Q1417" s="66"/>
      <c r="R1417" s="66"/>
    </row>
    <row r="1418" spans="7:18" x14ac:dyDescent="0.25">
      <c r="G1418"/>
      <c r="H1418"/>
      <c r="I1418"/>
      <c r="J1418"/>
      <c r="K1418"/>
      <c r="L1418"/>
      <c r="M1418"/>
      <c r="N1418"/>
      <c r="O1418"/>
      <c r="P1418"/>
      <c r="Q1418" s="66"/>
      <c r="R1418" s="66"/>
    </row>
    <row r="1419" spans="7:18" x14ac:dyDescent="0.25">
      <c r="G1419"/>
      <c r="H1419"/>
      <c r="I1419"/>
      <c r="J1419"/>
      <c r="K1419"/>
      <c r="L1419"/>
      <c r="M1419"/>
      <c r="N1419"/>
      <c r="O1419"/>
      <c r="P1419"/>
      <c r="Q1419" s="66"/>
      <c r="R1419" s="66"/>
    </row>
    <row r="1420" spans="7:18" x14ac:dyDescent="0.25">
      <c r="G1420"/>
      <c r="H1420"/>
      <c r="I1420"/>
      <c r="J1420"/>
      <c r="K1420"/>
      <c r="L1420"/>
      <c r="M1420"/>
      <c r="N1420"/>
      <c r="O1420"/>
      <c r="P1420"/>
      <c r="Q1420" s="66"/>
      <c r="R1420" s="66"/>
    </row>
    <row r="1421" spans="7:18" x14ac:dyDescent="0.25">
      <c r="G1421"/>
      <c r="H1421"/>
      <c r="I1421"/>
      <c r="J1421"/>
      <c r="K1421"/>
      <c r="L1421"/>
      <c r="M1421"/>
      <c r="N1421"/>
      <c r="O1421"/>
      <c r="P1421"/>
      <c r="Q1421" s="66"/>
      <c r="R1421" s="66"/>
    </row>
    <row r="1422" spans="7:18" x14ac:dyDescent="0.25">
      <c r="G1422"/>
      <c r="H1422"/>
      <c r="I1422"/>
      <c r="J1422"/>
      <c r="K1422"/>
      <c r="L1422"/>
      <c r="M1422"/>
      <c r="N1422"/>
      <c r="O1422"/>
      <c r="P1422"/>
      <c r="Q1422" s="66"/>
      <c r="R1422" s="66"/>
    </row>
    <row r="1423" spans="7:18" x14ac:dyDescent="0.25">
      <c r="G1423"/>
      <c r="H1423"/>
      <c r="I1423"/>
      <c r="J1423"/>
      <c r="K1423"/>
      <c r="L1423"/>
      <c r="M1423"/>
      <c r="N1423"/>
      <c r="O1423"/>
      <c r="P1423"/>
      <c r="Q1423" s="66"/>
      <c r="R1423" s="66"/>
    </row>
    <row r="1424" spans="7:18" x14ac:dyDescent="0.25">
      <c r="G1424"/>
      <c r="H1424"/>
      <c r="I1424"/>
      <c r="J1424"/>
      <c r="K1424"/>
      <c r="L1424"/>
      <c r="M1424"/>
      <c r="N1424"/>
      <c r="O1424"/>
      <c r="P1424"/>
      <c r="Q1424" s="66"/>
      <c r="R1424" s="66"/>
    </row>
    <row r="1425" spans="7:18" x14ac:dyDescent="0.25">
      <c r="G1425"/>
      <c r="H1425"/>
      <c r="I1425"/>
      <c r="J1425"/>
      <c r="K1425"/>
      <c r="L1425"/>
      <c r="M1425"/>
      <c r="N1425"/>
      <c r="O1425"/>
      <c r="P1425"/>
      <c r="Q1425" s="66"/>
      <c r="R1425" s="66"/>
    </row>
    <row r="1426" spans="7:18" x14ac:dyDescent="0.25">
      <c r="G1426"/>
      <c r="H1426"/>
      <c r="I1426"/>
      <c r="J1426"/>
      <c r="K1426"/>
      <c r="L1426"/>
      <c r="M1426"/>
      <c r="N1426"/>
      <c r="O1426"/>
      <c r="P1426"/>
      <c r="Q1426" s="66"/>
      <c r="R1426" s="66"/>
    </row>
    <row r="1427" spans="7:18" x14ac:dyDescent="0.25">
      <c r="G1427"/>
      <c r="H1427"/>
      <c r="I1427"/>
      <c r="J1427"/>
      <c r="K1427"/>
      <c r="L1427"/>
      <c r="M1427"/>
      <c r="N1427"/>
      <c r="O1427"/>
      <c r="P1427"/>
      <c r="Q1427" s="66"/>
      <c r="R1427" s="66"/>
    </row>
    <row r="1428" spans="7:18" x14ac:dyDescent="0.25">
      <c r="G1428"/>
      <c r="H1428"/>
      <c r="I1428"/>
      <c r="J1428"/>
      <c r="K1428"/>
      <c r="L1428"/>
      <c r="M1428"/>
      <c r="N1428"/>
      <c r="O1428"/>
      <c r="P1428"/>
      <c r="Q1428" s="66"/>
      <c r="R1428" s="66"/>
    </row>
    <row r="1429" spans="7:18" x14ac:dyDescent="0.25">
      <c r="G1429"/>
      <c r="H1429"/>
      <c r="I1429"/>
      <c r="J1429"/>
      <c r="K1429"/>
      <c r="L1429"/>
      <c r="M1429"/>
      <c r="N1429"/>
      <c r="O1429"/>
      <c r="P1429"/>
      <c r="Q1429" s="66"/>
      <c r="R1429" s="66"/>
    </row>
    <row r="1430" spans="7:18" x14ac:dyDescent="0.25">
      <c r="G1430"/>
      <c r="H1430"/>
      <c r="I1430"/>
      <c r="J1430"/>
      <c r="K1430"/>
      <c r="L1430"/>
      <c r="M1430"/>
      <c r="N1430"/>
      <c r="O1430"/>
      <c r="P1430"/>
      <c r="Q1430" s="66"/>
      <c r="R1430" s="66"/>
    </row>
    <row r="1431" spans="7:18" x14ac:dyDescent="0.25">
      <c r="G1431"/>
      <c r="H1431"/>
      <c r="I1431"/>
      <c r="J1431"/>
      <c r="K1431"/>
      <c r="L1431"/>
      <c r="M1431"/>
      <c r="N1431"/>
      <c r="O1431"/>
      <c r="P1431"/>
      <c r="Q1431" s="66"/>
      <c r="R1431" s="66"/>
    </row>
    <row r="1432" spans="7:18" x14ac:dyDescent="0.25">
      <c r="G1432"/>
      <c r="H1432"/>
      <c r="I1432"/>
      <c r="J1432"/>
      <c r="K1432"/>
      <c r="L1432"/>
      <c r="M1432"/>
      <c r="N1432"/>
      <c r="O1432"/>
      <c r="P1432"/>
      <c r="Q1432" s="66"/>
      <c r="R1432" s="66"/>
    </row>
    <row r="1433" spans="7:18" x14ac:dyDescent="0.25">
      <c r="G1433"/>
      <c r="H1433"/>
      <c r="I1433"/>
      <c r="J1433"/>
      <c r="K1433"/>
      <c r="L1433"/>
      <c r="M1433"/>
      <c r="N1433"/>
      <c r="O1433"/>
      <c r="P1433"/>
      <c r="Q1433" s="66"/>
      <c r="R1433" s="66"/>
    </row>
    <row r="1434" spans="7:18" x14ac:dyDescent="0.25">
      <c r="G1434"/>
      <c r="H1434"/>
      <c r="I1434"/>
      <c r="J1434"/>
      <c r="K1434"/>
      <c r="L1434"/>
      <c r="M1434"/>
      <c r="N1434"/>
      <c r="O1434"/>
      <c r="P1434"/>
      <c r="Q1434" s="66"/>
      <c r="R1434" s="66"/>
    </row>
    <row r="1435" spans="7:18" x14ac:dyDescent="0.25">
      <c r="G1435"/>
      <c r="H1435"/>
      <c r="I1435"/>
      <c r="J1435"/>
      <c r="K1435"/>
      <c r="L1435"/>
      <c r="M1435"/>
      <c r="N1435"/>
      <c r="O1435"/>
      <c r="P1435"/>
      <c r="Q1435" s="66"/>
      <c r="R1435" s="66"/>
    </row>
    <row r="1436" spans="7:18" x14ac:dyDescent="0.25">
      <c r="G1436"/>
      <c r="H1436"/>
      <c r="I1436"/>
      <c r="J1436"/>
      <c r="K1436"/>
      <c r="L1436"/>
      <c r="M1436"/>
      <c r="N1436"/>
      <c r="O1436"/>
      <c r="P1436"/>
      <c r="Q1436" s="66"/>
      <c r="R1436" s="66"/>
    </row>
    <row r="1437" spans="7:18" x14ac:dyDescent="0.25">
      <c r="G1437"/>
      <c r="H1437"/>
      <c r="I1437"/>
      <c r="J1437"/>
      <c r="K1437"/>
      <c r="L1437"/>
      <c r="M1437"/>
      <c r="N1437"/>
      <c r="O1437"/>
      <c r="P1437"/>
      <c r="Q1437" s="66"/>
      <c r="R1437" s="66"/>
    </row>
    <row r="1438" spans="7:18" x14ac:dyDescent="0.25">
      <c r="G1438"/>
      <c r="H1438"/>
      <c r="I1438"/>
      <c r="J1438"/>
      <c r="K1438"/>
      <c r="L1438"/>
      <c r="M1438"/>
      <c r="N1438"/>
      <c r="O1438"/>
      <c r="P1438"/>
      <c r="Q1438" s="66"/>
      <c r="R1438" s="66"/>
    </row>
    <row r="1439" spans="7:18" x14ac:dyDescent="0.25">
      <c r="G1439"/>
      <c r="H1439"/>
      <c r="I1439"/>
      <c r="J1439"/>
      <c r="K1439"/>
      <c r="L1439"/>
      <c r="M1439"/>
      <c r="N1439"/>
      <c r="O1439"/>
      <c r="P1439"/>
      <c r="Q1439" s="66"/>
      <c r="R1439" s="66"/>
    </row>
    <row r="1440" spans="7:18" x14ac:dyDescent="0.25">
      <c r="G1440"/>
      <c r="H1440"/>
      <c r="I1440"/>
      <c r="J1440"/>
      <c r="K1440"/>
      <c r="L1440"/>
      <c r="M1440"/>
      <c r="N1440"/>
      <c r="O1440"/>
      <c r="P1440"/>
      <c r="Q1440" s="66"/>
      <c r="R1440" s="66"/>
    </row>
    <row r="1441" spans="7:18" x14ac:dyDescent="0.25">
      <c r="G1441"/>
      <c r="H1441"/>
      <c r="I1441"/>
      <c r="J1441"/>
      <c r="K1441"/>
      <c r="L1441"/>
      <c r="M1441"/>
      <c r="N1441"/>
      <c r="O1441"/>
      <c r="P1441"/>
      <c r="Q1441" s="66"/>
      <c r="R1441" s="66"/>
    </row>
    <row r="1442" spans="7:18" x14ac:dyDescent="0.25">
      <c r="G1442"/>
      <c r="H1442"/>
      <c r="I1442"/>
      <c r="J1442"/>
      <c r="K1442"/>
      <c r="L1442"/>
      <c r="M1442"/>
      <c r="N1442"/>
      <c r="O1442"/>
      <c r="P1442"/>
      <c r="Q1442" s="66"/>
      <c r="R1442" s="66"/>
    </row>
    <row r="1443" spans="7:18" x14ac:dyDescent="0.25">
      <c r="G1443"/>
      <c r="H1443"/>
      <c r="I1443"/>
      <c r="J1443"/>
      <c r="K1443"/>
      <c r="L1443"/>
      <c r="M1443"/>
      <c r="N1443"/>
      <c r="O1443"/>
      <c r="P1443"/>
      <c r="Q1443" s="66"/>
      <c r="R1443" s="66"/>
    </row>
    <row r="1444" spans="7:18" x14ac:dyDescent="0.25">
      <c r="G1444"/>
      <c r="H1444"/>
      <c r="I1444"/>
      <c r="J1444"/>
      <c r="K1444"/>
      <c r="L1444"/>
      <c r="M1444"/>
      <c r="N1444"/>
      <c r="O1444"/>
      <c r="P1444"/>
      <c r="Q1444" s="66"/>
      <c r="R1444" s="66"/>
    </row>
    <row r="1445" spans="7:18" x14ac:dyDescent="0.25">
      <c r="G1445"/>
      <c r="H1445"/>
      <c r="I1445"/>
      <c r="J1445"/>
      <c r="K1445"/>
      <c r="L1445"/>
      <c r="M1445"/>
      <c r="N1445"/>
      <c r="O1445"/>
      <c r="P1445"/>
      <c r="Q1445" s="66"/>
      <c r="R1445" s="66"/>
    </row>
    <row r="1446" spans="7:18" x14ac:dyDescent="0.25">
      <c r="G1446"/>
      <c r="H1446"/>
      <c r="I1446"/>
      <c r="J1446"/>
      <c r="K1446"/>
      <c r="L1446"/>
      <c r="M1446"/>
      <c r="N1446"/>
      <c r="O1446"/>
      <c r="P1446"/>
      <c r="Q1446" s="66"/>
      <c r="R1446" s="66"/>
    </row>
    <row r="1447" spans="7:18" x14ac:dyDescent="0.25">
      <c r="G1447"/>
      <c r="H1447"/>
      <c r="I1447"/>
      <c r="J1447"/>
      <c r="K1447"/>
      <c r="L1447"/>
      <c r="M1447"/>
      <c r="N1447"/>
      <c r="O1447"/>
      <c r="P1447"/>
      <c r="Q1447" s="66"/>
      <c r="R1447" s="66"/>
    </row>
    <row r="1448" spans="7:18" x14ac:dyDescent="0.25">
      <c r="G1448"/>
      <c r="H1448"/>
      <c r="I1448"/>
      <c r="J1448"/>
      <c r="K1448"/>
      <c r="L1448"/>
      <c r="M1448"/>
      <c r="N1448"/>
      <c r="O1448"/>
      <c r="P1448"/>
      <c r="Q1448" s="66"/>
      <c r="R1448" s="66"/>
    </row>
    <row r="1449" spans="7:18" x14ac:dyDescent="0.25">
      <c r="G1449"/>
      <c r="H1449"/>
      <c r="I1449"/>
      <c r="J1449"/>
      <c r="K1449"/>
      <c r="L1449"/>
      <c r="M1449"/>
      <c r="N1449"/>
      <c r="O1449"/>
      <c r="P1449"/>
      <c r="Q1449" s="66"/>
      <c r="R1449" s="66"/>
    </row>
    <row r="1450" spans="7:18" x14ac:dyDescent="0.25">
      <c r="G1450"/>
      <c r="H1450"/>
      <c r="I1450"/>
      <c r="J1450"/>
      <c r="K1450"/>
      <c r="L1450"/>
      <c r="M1450"/>
      <c r="N1450"/>
      <c r="O1450"/>
      <c r="P1450"/>
      <c r="Q1450" s="66"/>
      <c r="R1450" s="66"/>
    </row>
    <row r="1451" spans="7:18" x14ac:dyDescent="0.25">
      <c r="G1451"/>
      <c r="H1451"/>
      <c r="I1451"/>
      <c r="J1451"/>
      <c r="K1451"/>
      <c r="L1451"/>
      <c r="M1451"/>
      <c r="N1451"/>
      <c r="O1451"/>
      <c r="P1451"/>
      <c r="Q1451" s="66"/>
      <c r="R1451" s="66"/>
    </row>
    <row r="1452" spans="7:18" x14ac:dyDescent="0.25">
      <c r="G1452"/>
      <c r="H1452"/>
      <c r="I1452"/>
      <c r="J1452"/>
      <c r="K1452"/>
      <c r="L1452"/>
      <c r="M1452"/>
      <c r="N1452"/>
      <c r="O1452"/>
      <c r="P1452"/>
      <c r="Q1452" s="66"/>
      <c r="R1452" s="66"/>
    </row>
    <row r="1453" spans="7:18" x14ac:dyDescent="0.25">
      <c r="G1453"/>
      <c r="H1453"/>
      <c r="I1453"/>
      <c r="J1453"/>
      <c r="K1453"/>
      <c r="L1453"/>
      <c r="M1453"/>
      <c r="N1453"/>
      <c r="O1453"/>
      <c r="P1453"/>
      <c r="Q1453" s="66"/>
      <c r="R1453" s="66"/>
    </row>
    <row r="1454" spans="7:18" x14ac:dyDescent="0.25">
      <c r="G1454"/>
      <c r="H1454"/>
      <c r="I1454"/>
      <c r="J1454"/>
      <c r="K1454"/>
      <c r="L1454"/>
      <c r="M1454"/>
      <c r="N1454"/>
      <c r="O1454"/>
      <c r="P1454"/>
      <c r="Q1454" s="66"/>
      <c r="R1454" s="66"/>
    </row>
    <row r="1455" spans="7:18" x14ac:dyDescent="0.25">
      <c r="G1455"/>
      <c r="H1455"/>
      <c r="I1455"/>
      <c r="J1455"/>
      <c r="K1455"/>
      <c r="L1455"/>
      <c r="M1455"/>
      <c r="N1455"/>
      <c r="O1455"/>
      <c r="P1455"/>
      <c r="Q1455" s="66"/>
      <c r="R1455" s="66"/>
    </row>
    <row r="1456" spans="7:18" x14ac:dyDescent="0.25">
      <c r="G1456"/>
      <c r="H1456"/>
      <c r="I1456"/>
      <c r="J1456"/>
      <c r="K1456"/>
      <c r="L1456"/>
      <c r="M1456"/>
      <c r="N1456"/>
      <c r="O1456"/>
      <c r="P1456"/>
      <c r="Q1456" s="66"/>
      <c r="R1456" s="66"/>
    </row>
    <row r="1457" spans="7:18" x14ac:dyDescent="0.25">
      <c r="G1457"/>
      <c r="H1457"/>
      <c r="I1457"/>
      <c r="J1457"/>
      <c r="K1457"/>
      <c r="L1457"/>
      <c r="M1457"/>
      <c r="N1457"/>
      <c r="O1457"/>
      <c r="P1457"/>
      <c r="Q1457" s="66"/>
      <c r="R1457" s="66"/>
    </row>
    <row r="1458" spans="7:18" x14ac:dyDescent="0.25">
      <c r="G1458"/>
      <c r="H1458"/>
      <c r="I1458"/>
      <c r="J1458"/>
      <c r="K1458"/>
      <c r="L1458"/>
      <c r="M1458"/>
      <c r="N1458"/>
      <c r="O1458"/>
      <c r="P1458"/>
      <c r="Q1458" s="66"/>
      <c r="R1458" s="66"/>
    </row>
    <row r="1459" spans="7:18" x14ac:dyDescent="0.25">
      <c r="G1459"/>
      <c r="H1459"/>
      <c r="I1459"/>
      <c r="J1459"/>
      <c r="K1459"/>
      <c r="L1459"/>
      <c r="M1459"/>
      <c r="N1459"/>
      <c r="O1459"/>
      <c r="P1459"/>
      <c r="Q1459" s="66"/>
      <c r="R1459" s="66"/>
    </row>
    <row r="1460" spans="7:18" x14ac:dyDescent="0.25">
      <c r="G1460"/>
      <c r="H1460"/>
      <c r="I1460"/>
      <c r="J1460"/>
      <c r="K1460"/>
      <c r="L1460"/>
      <c r="M1460"/>
      <c r="N1460"/>
      <c r="O1460"/>
      <c r="P1460"/>
      <c r="Q1460" s="66"/>
      <c r="R1460" s="66"/>
    </row>
    <row r="1461" spans="7:18" x14ac:dyDescent="0.25">
      <c r="G1461"/>
      <c r="H1461"/>
      <c r="I1461"/>
      <c r="J1461"/>
      <c r="K1461"/>
      <c r="L1461"/>
      <c r="M1461"/>
      <c r="N1461"/>
      <c r="O1461"/>
      <c r="P1461"/>
      <c r="Q1461" s="66"/>
      <c r="R1461" s="66"/>
    </row>
    <row r="1462" spans="7:18" x14ac:dyDescent="0.25">
      <c r="G1462"/>
      <c r="H1462"/>
      <c r="I1462"/>
      <c r="J1462"/>
      <c r="K1462"/>
      <c r="L1462"/>
      <c r="M1462"/>
      <c r="N1462"/>
      <c r="O1462"/>
      <c r="P1462"/>
      <c r="Q1462" s="66"/>
      <c r="R1462" s="66"/>
    </row>
    <row r="1463" spans="7:18" x14ac:dyDescent="0.25">
      <c r="G1463"/>
      <c r="H1463"/>
      <c r="I1463"/>
      <c r="J1463"/>
      <c r="K1463"/>
      <c r="L1463"/>
      <c r="M1463"/>
      <c r="N1463"/>
      <c r="O1463"/>
      <c r="P1463"/>
      <c r="Q1463" s="66"/>
      <c r="R1463" s="66"/>
    </row>
    <row r="1464" spans="7:18" x14ac:dyDescent="0.25">
      <c r="G1464"/>
      <c r="H1464"/>
      <c r="I1464"/>
      <c r="J1464"/>
      <c r="K1464"/>
      <c r="L1464"/>
      <c r="M1464"/>
      <c r="N1464"/>
      <c r="O1464"/>
      <c r="P1464"/>
      <c r="Q1464" s="66"/>
      <c r="R1464" s="66"/>
    </row>
    <row r="1465" spans="7:18" x14ac:dyDescent="0.25">
      <c r="G1465"/>
      <c r="H1465"/>
      <c r="I1465"/>
      <c r="J1465"/>
      <c r="K1465"/>
      <c r="L1465"/>
      <c r="M1465"/>
      <c r="N1465"/>
      <c r="O1465"/>
      <c r="P1465"/>
      <c r="Q1465" s="66"/>
      <c r="R1465" s="66"/>
    </row>
    <row r="1466" spans="7:18" x14ac:dyDescent="0.25">
      <c r="G1466"/>
      <c r="H1466"/>
      <c r="I1466"/>
      <c r="J1466"/>
      <c r="K1466"/>
      <c r="L1466"/>
      <c r="M1466"/>
      <c r="N1466"/>
      <c r="O1466"/>
      <c r="P1466"/>
      <c r="Q1466" s="66"/>
      <c r="R1466" s="66"/>
    </row>
    <row r="1467" spans="7:18" x14ac:dyDescent="0.25">
      <c r="G1467"/>
      <c r="H1467"/>
      <c r="I1467"/>
      <c r="J1467"/>
      <c r="K1467"/>
      <c r="L1467"/>
      <c r="M1467"/>
      <c r="N1467"/>
      <c r="O1467"/>
      <c r="P1467"/>
      <c r="Q1467" s="66"/>
      <c r="R1467" s="66"/>
    </row>
    <row r="1468" spans="7:18" x14ac:dyDescent="0.25">
      <c r="G1468"/>
      <c r="H1468"/>
      <c r="I1468"/>
      <c r="J1468"/>
      <c r="K1468"/>
      <c r="L1468"/>
      <c r="M1468"/>
      <c r="N1468"/>
      <c r="O1468"/>
      <c r="P1468"/>
      <c r="Q1468" s="66"/>
      <c r="R1468" s="66"/>
    </row>
    <row r="1469" spans="7:18" x14ac:dyDescent="0.25">
      <c r="G1469"/>
      <c r="H1469"/>
      <c r="I1469"/>
      <c r="J1469"/>
      <c r="K1469"/>
      <c r="L1469"/>
      <c r="M1469"/>
      <c r="N1469"/>
      <c r="O1469"/>
      <c r="P1469"/>
      <c r="Q1469" s="66"/>
      <c r="R1469" s="66"/>
    </row>
    <row r="1470" spans="7:18" x14ac:dyDescent="0.25">
      <c r="G1470"/>
      <c r="H1470"/>
      <c r="I1470"/>
      <c r="J1470"/>
      <c r="K1470"/>
      <c r="L1470"/>
      <c r="M1470"/>
      <c r="N1470"/>
      <c r="O1470"/>
      <c r="P1470"/>
      <c r="Q1470" s="66"/>
      <c r="R1470" s="66"/>
    </row>
    <row r="1471" spans="7:18" x14ac:dyDescent="0.25">
      <c r="G1471"/>
      <c r="H1471"/>
      <c r="I1471"/>
      <c r="J1471"/>
      <c r="K1471"/>
      <c r="L1471"/>
      <c r="M1471"/>
      <c r="N1471"/>
      <c r="O1471"/>
      <c r="P1471"/>
      <c r="Q1471" s="66"/>
      <c r="R1471" s="66"/>
    </row>
    <row r="1472" spans="7:18" x14ac:dyDescent="0.25">
      <c r="G1472"/>
      <c r="H1472"/>
      <c r="I1472"/>
      <c r="J1472"/>
      <c r="K1472"/>
      <c r="L1472"/>
      <c r="M1472"/>
      <c r="N1472"/>
      <c r="O1472"/>
      <c r="P1472"/>
      <c r="Q1472" s="66"/>
      <c r="R1472" s="66"/>
    </row>
    <row r="1473" spans="7:18" x14ac:dyDescent="0.25">
      <c r="G1473"/>
      <c r="H1473"/>
      <c r="I1473"/>
      <c r="J1473"/>
      <c r="K1473"/>
      <c r="L1473"/>
      <c r="M1473"/>
      <c r="N1473"/>
      <c r="O1473"/>
      <c r="P1473"/>
      <c r="Q1473" s="66"/>
      <c r="R1473" s="66"/>
    </row>
    <row r="1474" spans="7:18" x14ac:dyDescent="0.25">
      <c r="G1474"/>
      <c r="H1474"/>
      <c r="I1474"/>
      <c r="J1474"/>
      <c r="K1474"/>
      <c r="L1474"/>
      <c r="M1474"/>
      <c r="N1474"/>
      <c r="O1474"/>
      <c r="P1474"/>
      <c r="Q1474" s="66"/>
      <c r="R1474" s="66"/>
    </row>
    <row r="1475" spans="7:18" x14ac:dyDescent="0.25">
      <c r="G1475"/>
      <c r="H1475"/>
      <c r="I1475"/>
      <c r="J1475"/>
      <c r="K1475"/>
      <c r="L1475"/>
      <c r="M1475"/>
      <c r="N1475"/>
      <c r="O1475"/>
      <c r="P1475"/>
      <c r="Q1475" s="66"/>
      <c r="R1475" s="66"/>
    </row>
    <row r="1476" spans="7:18" x14ac:dyDescent="0.25">
      <c r="G1476"/>
      <c r="H1476"/>
      <c r="I1476"/>
      <c r="J1476"/>
      <c r="K1476"/>
      <c r="L1476"/>
      <c r="M1476"/>
      <c r="N1476"/>
      <c r="O1476"/>
      <c r="P1476"/>
      <c r="Q1476" s="66"/>
      <c r="R1476" s="66"/>
    </row>
    <row r="1477" spans="7:18" x14ac:dyDescent="0.25">
      <c r="G1477"/>
      <c r="H1477"/>
      <c r="I1477"/>
      <c r="J1477"/>
      <c r="K1477"/>
      <c r="L1477"/>
      <c r="M1477"/>
      <c r="N1477"/>
      <c r="O1477"/>
      <c r="P1477"/>
      <c r="Q1477" s="66"/>
      <c r="R1477" s="66"/>
    </row>
    <row r="1478" spans="7:18" x14ac:dyDescent="0.25">
      <c r="G1478"/>
      <c r="H1478"/>
      <c r="I1478"/>
      <c r="J1478"/>
      <c r="K1478"/>
      <c r="L1478"/>
      <c r="M1478"/>
      <c r="N1478"/>
      <c r="O1478"/>
      <c r="P1478"/>
      <c r="Q1478" s="66"/>
      <c r="R1478" s="66"/>
    </row>
    <row r="1479" spans="7:18" x14ac:dyDescent="0.25">
      <c r="G1479"/>
      <c r="H1479"/>
      <c r="I1479"/>
      <c r="J1479"/>
      <c r="K1479"/>
      <c r="L1479"/>
      <c r="M1479"/>
      <c r="N1479"/>
      <c r="O1479"/>
      <c r="P1479"/>
      <c r="Q1479" s="66"/>
      <c r="R1479" s="66"/>
    </row>
    <row r="1480" spans="7:18" x14ac:dyDescent="0.25">
      <c r="G1480"/>
      <c r="H1480"/>
      <c r="I1480"/>
      <c r="J1480"/>
      <c r="K1480"/>
      <c r="L1480"/>
      <c r="M1480"/>
      <c r="N1480"/>
      <c r="O1480"/>
      <c r="P1480"/>
      <c r="Q1480" s="66"/>
      <c r="R1480" s="66"/>
    </row>
    <row r="1481" spans="7:18" x14ac:dyDescent="0.25">
      <c r="G1481"/>
      <c r="H1481"/>
      <c r="I1481"/>
      <c r="J1481"/>
      <c r="K1481"/>
      <c r="L1481"/>
      <c r="M1481"/>
      <c r="N1481"/>
      <c r="O1481"/>
      <c r="P1481"/>
      <c r="Q1481" s="66"/>
      <c r="R1481" s="66"/>
    </row>
    <row r="1482" spans="7:18" x14ac:dyDescent="0.25">
      <c r="G1482"/>
      <c r="H1482"/>
      <c r="I1482"/>
      <c r="J1482"/>
      <c r="K1482"/>
      <c r="L1482"/>
      <c r="M1482"/>
      <c r="N1482"/>
      <c r="O1482"/>
      <c r="P1482"/>
      <c r="Q1482" s="66"/>
      <c r="R1482" s="66"/>
    </row>
    <row r="1483" spans="7:18" x14ac:dyDescent="0.25">
      <c r="G1483"/>
      <c r="H1483"/>
      <c r="I1483"/>
      <c r="J1483"/>
      <c r="K1483"/>
      <c r="L1483"/>
      <c r="M1483"/>
      <c r="N1483"/>
      <c r="O1483"/>
      <c r="P1483"/>
      <c r="Q1483" s="66"/>
      <c r="R1483" s="66"/>
    </row>
    <row r="1484" spans="7:18" x14ac:dyDescent="0.25">
      <c r="G1484"/>
      <c r="H1484"/>
      <c r="I1484"/>
      <c r="J1484"/>
      <c r="K1484"/>
      <c r="L1484"/>
      <c r="M1484"/>
      <c r="N1484"/>
      <c r="O1484"/>
      <c r="P1484"/>
      <c r="Q1484" s="66"/>
      <c r="R1484" s="66"/>
    </row>
    <row r="1485" spans="7:18" x14ac:dyDescent="0.25">
      <c r="G1485"/>
      <c r="H1485"/>
      <c r="I1485"/>
      <c r="J1485"/>
      <c r="K1485"/>
      <c r="L1485"/>
      <c r="M1485"/>
      <c r="N1485"/>
      <c r="O1485"/>
      <c r="P1485"/>
      <c r="Q1485" s="66"/>
      <c r="R1485" s="66"/>
    </row>
    <row r="1486" spans="7:18" x14ac:dyDescent="0.25">
      <c r="G1486"/>
      <c r="H1486"/>
      <c r="I1486"/>
      <c r="J1486"/>
      <c r="K1486"/>
      <c r="L1486"/>
      <c r="M1486"/>
      <c r="N1486"/>
      <c r="O1486"/>
      <c r="P1486"/>
      <c r="Q1486" s="66"/>
      <c r="R1486" s="66"/>
    </row>
    <row r="1487" spans="7:18" x14ac:dyDescent="0.25">
      <c r="G1487"/>
      <c r="H1487"/>
      <c r="I1487"/>
      <c r="J1487"/>
      <c r="K1487"/>
      <c r="L1487"/>
      <c r="M1487"/>
      <c r="N1487"/>
      <c r="O1487"/>
      <c r="P1487"/>
      <c r="Q1487" s="66"/>
      <c r="R1487" s="66"/>
    </row>
    <row r="1488" spans="7:18" x14ac:dyDescent="0.25">
      <c r="G1488"/>
      <c r="H1488"/>
      <c r="I1488"/>
      <c r="J1488"/>
      <c r="K1488"/>
      <c r="L1488"/>
      <c r="M1488"/>
      <c r="N1488"/>
      <c r="O1488"/>
      <c r="P1488"/>
      <c r="Q1488" s="66"/>
      <c r="R1488" s="66"/>
    </row>
    <row r="1489" spans="7:18" x14ac:dyDescent="0.25">
      <c r="G1489"/>
      <c r="H1489"/>
      <c r="I1489"/>
      <c r="J1489"/>
      <c r="K1489"/>
      <c r="L1489"/>
      <c r="M1489"/>
      <c r="N1489"/>
      <c r="O1489"/>
      <c r="P1489"/>
      <c r="Q1489" s="66"/>
      <c r="R1489" s="66"/>
    </row>
    <row r="1490" spans="7:18" x14ac:dyDescent="0.25">
      <c r="G1490"/>
      <c r="H1490"/>
      <c r="I1490"/>
      <c r="J1490"/>
      <c r="K1490"/>
      <c r="L1490"/>
      <c r="M1490"/>
      <c r="N1490"/>
      <c r="O1490"/>
      <c r="P1490"/>
      <c r="Q1490" s="66"/>
      <c r="R1490" s="66"/>
    </row>
    <row r="1491" spans="7:18" x14ac:dyDescent="0.25">
      <c r="G1491"/>
      <c r="H1491"/>
      <c r="I1491"/>
      <c r="J1491"/>
      <c r="K1491"/>
      <c r="L1491"/>
      <c r="M1491"/>
      <c r="N1491"/>
      <c r="O1491"/>
      <c r="P1491"/>
      <c r="Q1491" s="66"/>
      <c r="R1491" s="66"/>
    </row>
    <row r="1492" spans="7:18" x14ac:dyDescent="0.25">
      <c r="G1492"/>
      <c r="H1492"/>
      <c r="I1492"/>
      <c r="J1492"/>
      <c r="K1492"/>
      <c r="L1492"/>
      <c r="M1492"/>
      <c r="N1492"/>
      <c r="O1492"/>
      <c r="P1492"/>
      <c r="Q1492" s="66"/>
      <c r="R1492" s="66"/>
    </row>
    <row r="1493" spans="7:18" x14ac:dyDescent="0.25">
      <c r="G1493"/>
      <c r="H1493"/>
      <c r="I1493"/>
      <c r="J1493"/>
      <c r="K1493"/>
      <c r="L1493"/>
      <c r="M1493"/>
      <c r="N1493"/>
      <c r="O1493"/>
      <c r="P1493"/>
      <c r="Q1493" s="66"/>
      <c r="R1493" s="66"/>
    </row>
    <row r="1494" spans="7:18" x14ac:dyDescent="0.25">
      <c r="G1494"/>
      <c r="H1494"/>
      <c r="I1494"/>
      <c r="J1494"/>
      <c r="K1494"/>
      <c r="L1494"/>
      <c r="M1494"/>
      <c r="N1494"/>
      <c r="O1494"/>
      <c r="P1494"/>
      <c r="Q1494" s="66"/>
      <c r="R1494" s="66"/>
    </row>
    <row r="1495" spans="7:18" x14ac:dyDescent="0.25">
      <c r="G1495"/>
      <c r="H1495"/>
      <c r="I1495"/>
      <c r="J1495"/>
      <c r="K1495"/>
      <c r="L1495"/>
      <c r="M1495"/>
      <c r="N1495"/>
      <c r="O1495"/>
      <c r="P1495"/>
      <c r="Q1495" s="66"/>
      <c r="R1495" s="66"/>
    </row>
    <row r="1496" spans="7:18" x14ac:dyDescent="0.25">
      <c r="G1496"/>
      <c r="H1496"/>
      <c r="I1496"/>
      <c r="J1496"/>
      <c r="K1496"/>
      <c r="L1496"/>
      <c r="M1496"/>
      <c r="N1496"/>
      <c r="O1496"/>
      <c r="P1496"/>
      <c r="Q1496" s="66"/>
      <c r="R1496" s="66"/>
    </row>
    <row r="1497" spans="7:18" x14ac:dyDescent="0.25">
      <c r="G1497"/>
      <c r="H1497"/>
      <c r="I1497"/>
      <c r="J1497"/>
      <c r="K1497"/>
      <c r="L1497"/>
      <c r="M1497"/>
      <c r="N1497"/>
      <c r="O1497"/>
      <c r="P1497"/>
      <c r="Q1497" s="66"/>
      <c r="R1497" s="66"/>
    </row>
    <row r="1498" spans="7:18" x14ac:dyDescent="0.25">
      <c r="G1498"/>
      <c r="H1498"/>
      <c r="I1498"/>
      <c r="J1498"/>
      <c r="K1498"/>
      <c r="L1498"/>
      <c r="M1498"/>
      <c r="N1498"/>
      <c r="O1498"/>
      <c r="P1498"/>
      <c r="Q1498" s="66"/>
      <c r="R1498" s="66"/>
    </row>
    <row r="1499" spans="7:18" x14ac:dyDescent="0.25">
      <c r="G1499"/>
      <c r="H1499"/>
      <c r="I1499"/>
      <c r="J1499"/>
      <c r="K1499"/>
      <c r="L1499"/>
      <c r="M1499"/>
      <c r="N1499"/>
      <c r="O1499"/>
      <c r="P1499"/>
      <c r="Q1499" s="66"/>
      <c r="R1499" s="66"/>
    </row>
    <row r="1500" spans="7:18" x14ac:dyDescent="0.25">
      <c r="G1500"/>
      <c r="H1500"/>
      <c r="I1500"/>
      <c r="J1500"/>
      <c r="K1500"/>
      <c r="L1500"/>
      <c r="M1500"/>
      <c r="N1500"/>
      <c r="O1500"/>
      <c r="P1500"/>
      <c r="Q1500" s="66"/>
      <c r="R1500" s="66"/>
    </row>
    <row r="1501" spans="7:18" x14ac:dyDescent="0.25">
      <c r="G1501"/>
      <c r="H1501"/>
      <c r="I1501"/>
      <c r="J1501"/>
      <c r="K1501"/>
      <c r="L1501"/>
      <c r="M1501"/>
      <c r="N1501"/>
      <c r="O1501"/>
      <c r="P1501"/>
      <c r="Q1501" s="66"/>
      <c r="R1501" s="66"/>
    </row>
    <row r="1502" spans="7:18" x14ac:dyDescent="0.25">
      <c r="G1502"/>
      <c r="H1502"/>
      <c r="I1502"/>
      <c r="J1502"/>
      <c r="K1502"/>
      <c r="L1502"/>
      <c r="M1502"/>
      <c r="N1502"/>
      <c r="O1502"/>
      <c r="P1502"/>
      <c r="Q1502" s="66"/>
      <c r="R1502" s="66"/>
    </row>
    <row r="1503" spans="7:18" x14ac:dyDescent="0.25">
      <c r="G1503"/>
      <c r="H1503"/>
      <c r="I1503"/>
      <c r="J1503"/>
      <c r="K1503"/>
      <c r="L1503"/>
      <c r="M1503"/>
      <c r="N1503"/>
      <c r="O1503"/>
      <c r="P1503"/>
      <c r="Q1503" s="66"/>
      <c r="R1503" s="66"/>
    </row>
    <row r="1504" spans="7:18" x14ac:dyDescent="0.25">
      <c r="G1504"/>
      <c r="H1504"/>
      <c r="I1504"/>
      <c r="J1504"/>
      <c r="K1504"/>
      <c r="L1504"/>
      <c r="M1504"/>
      <c r="N1504"/>
      <c r="O1504"/>
      <c r="P1504"/>
      <c r="Q1504" s="66"/>
      <c r="R1504" s="66"/>
    </row>
    <row r="1505" spans="7:18" x14ac:dyDescent="0.25">
      <c r="G1505"/>
      <c r="H1505"/>
      <c r="I1505"/>
      <c r="J1505"/>
      <c r="K1505"/>
      <c r="L1505"/>
      <c r="M1505"/>
      <c r="N1505"/>
      <c r="O1505"/>
      <c r="P1505"/>
      <c r="Q1505" s="66"/>
      <c r="R1505" s="66"/>
    </row>
    <row r="1506" spans="7:18" x14ac:dyDescent="0.25">
      <c r="G1506"/>
      <c r="H1506"/>
      <c r="I1506"/>
      <c r="J1506"/>
      <c r="K1506"/>
      <c r="L1506"/>
      <c r="M1506"/>
      <c r="N1506"/>
      <c r="O1506"/>
      <c r="P1506"/>
      <c r="Q1506" s="66"/>
      <c r="R1506" s="66"/>
    </row>
    <row r="1507" spans="7:18" x14ac:dyDescent="0.25">
      <c r="G1507"/>
      <c r="H1507"/>
      <c r="I1507"/>
      <c r="J1507"/>
      <c r="K1507"/>
      <c r="L1507"/>
      <c r="M1507"/>
      <c r="N1507"/>
      <c r="O1507"/>
      <c r="P1507"/>
      <c r="Q1507" s="66"/>
      <c r="R1507" s="66"/>
    </row>
    <row r="1508" spans="7:18" x14ac:dyDescent="0.25">
      <c r="G1508"/>
      <c r="H1508"/>
      <c r="I1508"/>
      <c r="J1508"/>
      <c r="K1508"/>
      <c r="L1508"/>
      <c r="M1508"/>
      <c r="N1508"/>
      <c r="O1508"/>
      <c r="P1508"/>
      <c r="Q1508" s="66"/>
      <c r="R1508" s="66"/>
    </row>
    <row r="1509" spans="7:18" x14ac:dyDescent="0.25">
      <c r="G1509"/>
      <c r="H1509"/>
      <c r="I1509"/>
      <c r="J1509"/>
      <c r="K1509"/>
      <c r="L1509"/>
      <c r="M1509"/>
      <c r="N1509"/>
      <c r="O1509"/>
      <c r="P1509"/>
      <c r="Q1509" s="66"/>
      <c r="R1509" s="66"/>
    </row>
    <row r="1510" spans="7:18" x14ac:dyDescent="0.25">
      <c r="G1510"/>
      <c r="H1510"/>
      <c r="I1510"/>
      <c r="J1510"/>
      <c r="K1510"/>
      <c r="L1510"/>
      <c r="M1510"/>
      <c r="N1510"/>
      <c r="O1510"/>
      <c r="P1510"/>
      <c r="Q1510" s="66"/>
      <c r="R1510" s="66"/>
    </row>
    <row r="1511" spans="7:18" x14ac:dyDescent="0.25">
      <c r="G1511"/>
      <c r="H1511"/>
      <c r="I1511"/>
      <c r="J1511"/>
      <c r="K1511"/>
      <c r="L1511"/>
      <c r="M1511"/>
      <c r="N1511"/>
      <c r="O1511"/>
      <c r="P1511"/>
      <c r="Q1511" s="66"/>
      <c r="R1511" s="66"/>
    </row>
    <row r="1512" spans="7:18" x14ac:dyDescent="0.25">
      <c r="G1512"/>
      <c r="H1512"/>
      <c r="I1512"/>
      <c r="J1512"/>
      <c r="K1512"/>
      <c r="L1512"/>
      <c r="M1512"/>
      <c r="N1512"/>
      <c r="O1512"/>
      <c r="P1512"/>
      <c r="Q1512" s="66"/>
      <c r="R1512" s="66"/>
    </row>
    <row r="1513" spans="7:18" x14ac:dyDescent="0.25">
      <c r="G1513"/>
      <c r="H1513"/>
      <c r="I1513"/>
      <c r="J1513"/>
      <c r="K1513"/>
      <c r="L1513"/>
      <c r="M1513"/>
      <c r="N1513"/>
      <c r="O1513"/>
      <c r="P1513"/>
      <c r="Q1513" s="66"/>
      <c r="R1513" s="66"/>
    </row>
    <row r="1514" spans="7:18" x14ac:dyDescent="0.25">
      <c r="G1514"/>
      <c r="H1514"/>
      <c r="I1514"/>
      <c r="J1514"/>
      <c r="K1514"/>
      <c r="L1514"/>
      <c r="M1514"/>
      <c r="N1514"/>
      <c r="O1514"/>
      <c r="P1514"/>
      <c r="Q1514" s="66"/>
      <c r="R1514" s="66"/>
    </row>
    <row r="1515" spans="7:18" x14ac:dyDescent="0.25">
      <c r="G1515"/>
      <c r="H1515"/>
      <c r="I1515"/>
      <c r="J1515"/>
      <c r="K1515"/>
      <c r="L1515"/>
      <c r="M1515"/>
      <c r="N1515"/>
      <c r="O1515"/>
      <c r="P1515"/>
      <c r="Q1515" s="66"/>
      <c r="R1515" s="66"/>
    </row>
    <row r="1516" spans="7:18" x14ac:dyDescent="0.25">
      <c r="G1516"/>
      <c r="H1516"/>
      <c r="I1516"/>
      <c r="J1516"/>
      <c r="K1516"/>
      <c r="L1516"/>
      <c r="M1516"/>
      <c r="N1516"/>
      <c r="O1516"/>
      <c r="P1516"/>
      <c r="Q1516" s="66"/>
      <c r="R1516" s="66"/>
    </row>
    <row r="1517" spans="7:18" x14ac:dyDescent="0.25">
      <c r="G1517"/>
      <c r="H1517"/>
      <c r="I1517"/>
      <c r="J1517"/>
      <c r="K1517"/>
      <c r="L1517"/>
      <c r="M1517"/>
      <c r="N1517"/>
      <c r="O1517"/>
      <c r="P1517"/>
      <c r="Q1517" s="66"/>
      <c r="R1517" s="66"/>
    </row>
    <row r="1518" spans="7:18" x14ac:dyDescent="0.25">
      <c r="G1518"/>
      <c r="H1518"/>
      <c r="I1518"/>
      <c r="J1518"/>
      <c r="K1518"/>
      <c r="L1518"/>
      <c r="M1518"/>
      <c r="N1518"/>
      <c r="O1518"/>
      <c r="P1518"/>
      <c r="Q1518" s="66"/>
      <c r="R1518" s="66"/>
    </row>
    <row r="1519" spans="7:18" x14ac:dyDescent="0.25">
      <c r="G1519"/>
      <c r="H1519"/>
      <c r="I1519"/>
      <c r="J1519"/>
      <c r="K1519"/>
      <c r="L1519"/>
      <c r="M1519"/>
      <c r="N1519"/>
      <c r="O1519"/>
      <c r="P1519"/>
      <c r="Q1519" s="66"/>
      <c r="R1519" s="66"/>
    </row>
    <row r="1520" spans="7:18" x14ac:dyDescent="0.25">
      <c r="G1520"/>
      <c r="H1520"/>
      <c r="I1520"/>
      <c r="J1520"/>
      <c r="K1520"/>
      <c r="L1520"/>
      <c r="M1520"/>
      <c r="N1520"/>
      <c r="O1520"/>
      <c r="P1520"/>
      <c r="Q1520" s="66"/>
      <c r="R1520" s="66"/>
    </row>
    <row r="1521" spans="7:18" x14ac:dyDescent="0.25">
      <c r="G1521"/>
      <c r="H1521"/>
      <c r="I1521"/>
      <c r="J1521"/>
      <c r="K1521"/>
      <c r="L1521"/>
      <c r="M1521"/>
      <c r="N1521"/>
      <c r="O1521"/>
      <c r="P1521"/>
      <c r="Q1521" s="66"/>
      <c r="R1521" s="66"/>
    </row>
    <row r="1522" spans="7:18" x14ac:dyDescent="0.25">
      <c r="G1522"/>
      <c r="H1522"/>
      <c r="I1522"/>
      <c r="J1522"/>
      <c r="K1522"/>
      <c r="L1522"/>
      <c r="M1522"/>
      <c r="N1522"/>
      <c r="O1522"/>
      <c r="P1522"/>
      <c r="Q1522" s="66"/>
      <c r="R1522" s="66"/>
    </row>
    <row r="1523" spans="7:18" x14ac:dyDescent="0.25">
      <c r="G1523"/>
      <c r="H1523"/>
      <c r="I1523"/>
      <c r="J1523"/>
      <c r="K1523"/>
      <c r="L1523"/>
      <c r="M1523"/>
      <c r="N1523"/>
      <c r="O1523"/>
      <c r="P1523"/>
      <c r="Q1523" s="66"/>
      <c r="R1523" s="66"/>
    </row>
    <row r="1524" spans="7:18" x14ac:dyDescent="0.25">
      <c r="G1524"/>
      <c r="H1524"/>
      <c r="I1524"/>
      <c r="J1524"/>
      <c r="K1524"/>
      <c r="L1524"/>
      <c r="M1524"/>
      <c r="N1524"/>
      <c r="O1524"/>
      <c r="P1524"/>
      <c r="Q1524" s="66"/>
      <c r="R1524" s="66"/>
    </row>
    <row r="1525" spans="7:18" x14ac:dyDescent="0.25">
      <c r="G1525"/>
      <c r="H1525"/>
      <c r="I1525"/>
      <c r="J1525"/>
      <c r="K1525"/>
      <c r="L1525"/>
      <c r="M1525"/>
      <c r="N1525"/>
      <c r="O1525"/>
      <c r="P1525"/>
      <c r="Q1525" s="66"/>
      <c r="R1525" s="66"/>
    </row>
    <row r="1526" spans="7:18" x14ac:dyDescent="0.25">
      <c r="G1526"/>
      <c r="H1526"/>
      <c r="I1526"/>
      <c r="J1526"/>
      <c r="K1526"/>
      <c r="L1526"/>
      <c r="M1526"/>
      <c r="N1526"/>
      <c r="O1526"/>
      <c r="P1526"/>
      <c r="Q1526" s="66"/>
      <c r="R1526" s="66"/>
    </row>
    <row r="1527" spans="7:18" x14ac:dyDescent="0.25">
      <c r="G1527"/>
      <c r="H1527"/>
      <c r="I1527"/>
      <c r="J1527"/>
      <c r="K1527"/>
      <c r="L1527"/>
      <c r="M1527"/>
      <c r="N1527"/>
      <c r="O1527"/>
      <c r="P1527"/>
      <c r="Q1527" s="66"/>
      <c r="R1527" s="66"/>
    </row>
    <row r="1528" spans="7:18" x14ac:dyDescent="0.25">
      <c r="G1528"/>
      <c r="H1528"/>
      <c r="I1528"/>
      <c r="J1528"/>
      <c r="K1528"/>
      <c r="L1528"/>
      <c r="M1528"/>
      <c r="N1528"/>
      <c r="O1528"/>
      <c r="P1528"/>
      <c r="Q1528" s="66"/>
      <c r="R1528" s="66"/>
    </row>
    <row r="1529" spans="7:18" x14ac:dyDescent="0.25">
      <c r="G1529"/>
      <c r="H1529"/>
      <c r="I1529"/>
      <c r="J1529"/>
      <c r="K1529"/>
      <c r="L1529"/>
      <c r="M1529"/>
      <c r="N1529"/>
      <c r="O1529"/>
      <c r="P1529"/>
      <c r="Q1529" s="66"/>
      <c r="R1529" s="66"/>
    </row>
    <row r="1530" spans="7:18" x14ac:dyDescent="0.25">
      <c r="G1530"/>
      <c r="H1530"/>
      <c r="I1530"/>
      <c r="J1530"/>
      <c r="K1530"/>
      <c r="L1530"/>
      <c r="M1530"/>
      <c r="N1530"/>
      <c r="O1530"/>
      <c r="P1530"/>
      <c r="Q1530" s="66"/>
      <c r="R1530" s="66"/>
    </row>
    <row r="1531" spans="7:18" x14ac:dyDescent="0.25">
      <c r="G1531"/>
      <c r="H1531"/>
      <c r="I1531"/>
      <c r="J1531"/>
      <c r="K1531"/>
      <c r="L1531"/>
      <c r="M1531"/>
      <c r="N1531"/>
      <c r="O1531"/>
      <c r="P1531"/>
      <c r="Q1531" s="66"/>
      <c r="R1531" s="66"/>
    </row>
    <row r="1532" spans="7:18" x14ac:dyDescent="0.25">
      <c r="G1532"/>
      <c r="H1532"/>
      <c r="I1532"/>
      <c r="J1532"/>
      <c r="K1532"/>
      <c r="L1532"/>
      <c r="M1532"/>
      <c r="N1532"/>
      <c r="O1532"/>
      <c r="P1532"/>
      <c r="Q1532" s="66"/>
      <c r="R1532" s="66"/>
    </row>
    <row r="1533" spans="7:18" x14ac:dyDescent="0.25">
      <c r="G1533"/>
      <c r="H1533"/>
      <c r="I1533"/>
      <c r="J1533"/>
      <c r="K1533"/>
      <c r="L1533"/>
      <c r="M1533"/>
      <c r="N1533"/>
      <c r="O1533"/>
      <c r="P1533"/>
      <c r="Q1533" s="66"/>
      <c r="R1533" s="66"/>
    </row>
    <row r="1534" spans="7:18" x14ac:dyDescent="0.25">
      <c r="G1534"/>
      <c r="H1534"/>
      <c r="I1534"/>
      <c r="J1534"/>
      <c r="K1534"/>
      <c r="L1534"/>
      <c r="M1534"/>
      <c r="N1534"/>
      <c r="O1534"/>
      <c r="P1534"/>
      <c r="Q1534" s="66"/>
      <c r="R1534" s="66"/>
    </row>
    <row r="1535" spans="7:18" x14ac:dyDescent="0.25">
      <c r="G1535"/>
      <c r="H1535"/>
      <c r="I1535"/>
      <c r="J1535"/>
      <c r="K1535"/>
      <c r="L1535"/>
      <c r="M1535"/>
      <c r="N1535"/>
      <c r="O1535"/>
      <c r="P1535"/>
      <c r="Q1535" s="66"/>
      <c r="R1535" s="66"/>
    </row>
    <row r="1536" spans="7:18" x14ac:dyDescent="0.25">
      <c r="G1536"/>
      <c r="H1536"/>
      <c r="I1536"/>
      <c r="J1536"/>
      <c r="K1536"/>
      <c r="L1536"/>
      <c r="M1536"/>
      <c r="N1536"/>
      <c r="O1536"/>
      <c r="P1536"/>
      <c r="Q1536" s="66"/>
      <c r="R1536" s="66"/>
    </row>
    <row r="1537" spans="7:18" x14ac:dyDescent="0.25">
      <c r="G1537"/>
      <c r="H1537"/>
      <c r="I1537"/>
      <c r="J1537"/>
      <c r="K1537"/>
      <c r="L1537"/>
      <c r="M1537"/>
      <c r="N1537"/>
      <c r="O1537"/>
      <c r="P1537"/>
      <c r="Q1537" s="66"/>
      <c r="R1537" s="66"/>
    </row>
    <row r="1538" spans="7:18" x14ac:dyDescent="0.25">
      <c r="G1538"/>
      <c r="H1538"/>
      <c r="I1538"/>
      <c r="J1538"/>
      <c r="K1538"/>
      <c r="L1538"/>
      <c r="M1538"/>
      <c r="N1538"/>
      <c r="O1538"/>
      <c r="P1538"/>
      <c r="Q1538" s="66"/>
      <c r="R1538" s="66"/>
    </row>
    <row r="1539" spans="7:18" x14ac:dyDescent="0.25">
      <c r="G1539"/>
      <c r="H1539"/>
      <c r="I1539"/>
      <c r="J1539"/>
      <c r="K1539"/>
      <c r="L1539"/>
      <c r="M1539"/>
      <c r="N1539"/>
      <c r="O1539"/>
      <c r="P1539"/>
      <c r="Q1539" s="66"/>
      <c r="R1539" s="66"/>
    </row>
    <row r="1540" spans="7:18" x14ac:dyDescent="0.25">
      <c r="G1540"/>
      <c r="H1540"/>
      <c r="I1540"/>
      <c r="J1540"/>
      <c r="K1540"/>
      <c r="L1540"/>
      <c r="M1540"/>
      <c r="N1540"/>
      <c r="O1540"/>
      <c r="P1540"/>
      <c r="Q1540" s="66"/>
      <c r="R1540" s="66"/>
    </row>
    <row r="1541" spans="7:18" x14ac:dyDescent="0.25">
      <c r="G1541"/>
      <c r="H1541"/>
      <c r="I1541"/>
      <c r="J1541"/>
      <c r="K1541"/>
      <c r="L1541"/>
      <c r="M1541"/>
      <c r="N1541"/>
      <c r="O1541"/>
      <c r="P1541"/>
      <c r="Q1541" s="66"/>
      <c r="R1541" s="66"/>
    </row>
    <row r="1542" spans="7:18" x14ac:dyDescent="0.25">
      <c r="G1542"/>
      <c r="H1542"/>
      <c r="I1542"/>
      <c r="J1542"/>
      <c r="K1542"/>
      <c r="L1542"/>
      <c r="M1542"/>
      <c r="N1542"/>
      <c r="O1542"/>
      <c r="P1542"/>
      <c r="Q1542" s="66"/>
      <c r="R1542" s="66"/>
    </row>
    <row r="1543" spans="7:18" x14ac:dyDescent="0.25">
      <c r="G1543"/>
      <c r="H1543"/>
      <c r="I1543"/>
      <c r="J1543"/>
      <c r="K1543"/>
      <c r="L1543"/>
      <c r="M1543"/>
      <c r="N1543"/>
      <c r="O1543"/>
      <c r="P1543"/>
      <c r="Q1543" s="66"/>
      <c r="R1543" s="66"/>
    </row>
    <row r="1544" spans="7:18" x14ac:dyDescent="0.25">
      <c r="G1544"/>
      <c r="H1544"/>
      <c r="I1544"/>
      <c r="J1544"/>
      <c r="K1544"/>
      <c r="L1544"/>
      <c r="M1544"/>
      <c r="N1544"/>
      <c r="O1544"/>
      <c r="P1544"/>
      <c r="Q1544" s="66"/>
      <c r="R1544" s="66"/>
    </row>
    <row r="1545" spans="7:18" x14ac:dyDescent="0.25">
      <c r="G1545"/>
      <c r="H1545"/>
      <c r="I1545"/>
      <c r="J1545"/>
      <c r="K1545"/>
      <c r="L1545"/>
      <c r="M1545"/>
      <c r="N1545"/>
      <c r="O1545"/>
      <c r="P1545"/>
      <c r="Q1545" s="66"/>
      <c r="R1545" s="66"/>
    </row>
    <row r="1546" spans="7:18" x14ac:dyDescent="0.25">
      <c r="G1546"/>
      <c r="H1546"/>
      <c r="I1546"/>
      <c r="J1546"/>
      <c r="K1546"/>
      <c r="L1546"/>
      <c r="M1546"/>
      <c r="N1546"/>
      <c r="O1546"/>
      <c r="P1546"/>
      <c r="Q1546" s="66"/>
      <c r="R1546" s="66"/>
    </row>
    <row r="1547" spans="7:18" x14ac:dyDescent="0.25">
      <c r="G1547"/>
      <c r="H1547"/>
      <c r="I1547"/>
      <c r="J1547"/>
      <c r="K1547"/>
      <c r="L1547"/>
      <c r="M1547"/>
      <c r="N1547"/>
      <c r="O1547"/>
      <c r="P1547"/>
      <c r="Q1547" s="66"/>
      <c r="R1547" s="66"/>
    </row>
    <row r="1548" spans="7:18" x14ac:dyDescent="0.25">
      <c r="G1548"/>
      <c r="H1548"/>
      <c r="I1548"/>
      <c r="J1548"/>
      <c r="K1548"/>
      <c r="L1548"/>
      <c r="M1548"/>
      <c r="N1548"/>
      <c r="O1548"/>
      <c r="P1548"/>
      <c r="Q1548" s="66"/>
      <c r="R1548" s="66"/>
    </row>
    <row r="1549" spans="7:18" x14ac:dyDescent="0.25">
      <c r="G1549"/>
      <c r="H1549"/>
      <c r="I1549"/>
      <c r="J1549"/>
      <c r="K1549"/>
      <c r="L1549"/>
      <c r="M1549"/>
      <c r="N1549"/>
      <c r="O1549"/>
      <c r="P1549"/>
      <c r="Q1549" s="66"/>
      <c r="R1549" s="66"/>
    </row>
    <row r="1550" spans="7:18" x14ac:dyDescent="0.25">
      <c r="G1550"/>
      <c r="H1550"/>
      <c r="I1550"/>
      <c r="J1550"/>
      <c r="K1550"/>
      <c r="L1550"/>
      <c r="M1550"/>
      <c r="N1550"/>
      <c r="O1550"/>
      <c r="P1550"/>
      <c r="Q1550" s="66"/>
      <c r="R1550" s="66"/>
    </row>
    <row r="1551" spans="7:18" x14ac:dyDescent="0.25">
      <c r="G1551"/>
      <c r="H1551"/>
      <c r="I1551"/>
      <c r="J1551"/>
      <c r="K1551"/>
      <c r="L1551"/>
      <c r="M1551"/>
      <c r="N1551"/>
      <c r="O1551"/>
      <c r="P1551"/>
      <c r="Q1551" s="66"/>
      <c r="R1551" s="66"/>
    </row>
    <row r="1552" spans="7:18" x14ac:dyDescent="0.25">
      <c r="G1552"/>
      <c r="H1552"/>
      <c r="I1552"/>
      <c r="J1552"/>
      <c r="K1552"/>
      <c r="L1552"/>
      <c r="M1552"/>
      <c r="N1552"/>
      <c r="O1552"/>
      <c r="P1552"/>
      <c r="Q1552" s="66"/>
      <c r="R1552" s="66"/>
    </row>
    <row r="1553" spans="7:18" x14ac:dyDescent="0.25">
      <c r="G1553"/>
      <c r="H1553"/>
      <c r="I1553"/>
      <c r="J1553"/>
      <c r="K1553"/>
      <c r="L1553"/>
      <c r="M1553"/>
      <c r="N1553"/>
      <c r="O1553"/>
      <c r="P1553"/>
      <c r="Q1553" s="66"/>
      <c r="R1553" s="66"/>
    </row>
    <row r="1554" spans="7:18" x14ac:dyDescent="0.25">
      <c r="G1554"/>
      <c r="H1554"/>
      <c r="I1554"/>
      <c r="J1554"/>
      <c r="K1554"/>
      <c r="L1554"/>
      <c r="M1554"/>
      <c r="N1554"/>
      <c r="O1554"/>
      <c r="P1554"/>
      <c r="Q1554" s="66"/>
      <c r="R1554" s="66"/>
    </row>
    <row r="1555" spans="7:18" x14ac:dyDescent="0.25">
      <c r="G1555"/>
      <c r="H1555"/>
      <c r="I1555"/>
      <c r="J1555"/>
      <c r="K1555"/>
      <c r="L1555"/>
      <c r="M1555"/>
      <c r="N1555"/>
      <c r="O1555"/>
      <c r="P1555"/>
      <c r="Q1555" s="66"/>
      <c r="R1555" s="66"/>
    </row>
    <row r="1556" spans="7:18" x14ac:dyDescent="0.25">
      <c r="G1556"/>
      <c r="H1556"/>
      <c r="I1556"/>
      <c r="J1556"/>
      <c r="K1556"/>
      <c r="L1556"/>
      <c r="M1556"/>
      <c r="N1556"/>
      <c r="O1556"/>
      <c r="P1556"/>
      <c r="Q1556" s="66"/>
      <c r="R1556" s="66"/>
    </row>
    <row r="1557" spans="7:18" x14ac:dyDescent="0.25">
      <c r="G1557"/>
      <c r="H1557"/>
      <c r="I1557"/>
      <c r="J1557"/>
      <c r="K1557"/>
      <c r="L1557"/>
      <c r="M1557"/>
      <c r="N1557"/>
      <c r="O1557"/>
      <c r="P1557"/>
      <c r="Q1557" s="66"/>
      <c r="R1557" s="66"/>
    </row>
    <row r="1558" spans="7:18" x14ac:dyDescent="0.25">
      <c r="G1558"/>
      <c r="H1558"/>
      <c r="I1558"/>
      <c r="J1558"/>
      <c r="K1558"/>
      <c r="L1558"/>
      <c r="M1558"/>
      <c r="N1558"/>
      <c r="O1558"/>
      <c r="P1558"/>
      <c r="Q1558" s="66"/>
      <c r="R1558" s="66"/>
    </row>
    <row r="1559" spans="7:18" x14ac:dyDescent="0.25">
      <c r="G1559"/>
      <c r="H1559"/>
      <c r="I1559"/>
      <c r="J1559"/>
      <c r="K1559"/>
      <c r="L1559"/>
      <c r="M1559"/>
      <c r="N1559"/>
      <c r="O1559"/>
      <c r="P1559"/>
      <c r="Q1559" s="66"/>
      <c r="R1559" s="66"/>
    </row>
    <row r="1560" spans="7:18" x14ac:dyDescent="0.25">
      <c r="G1560"/>
      <c r="H1560"/>
      <c r="I1560"/>
      <c r="J1560"/>
      <c r="K1560"/>
      <c r="L1560"/>
      <c r="M1560"/>
      <c r="N1560"/>
      <c r="O1560"/>
      <c r="P1560"/>
      <c r="Q1560" s="66"/>
      <c r="R1560" s="66"/>
    </row>
    <row r="1561" spans="7:18" x14ac:dyDescent="0.25">
      <c r="G1561"/>
      <c r="H1561"/>
      <c r="I1561"/>
      <c r="J1561"/>
      <c r="K1561"/>
      <c r="L1561"/>
      <c r="M1561"/>
      <c r="N1561"/>
      <c r="O1561"/>
      <c r="P1561"/>
      <c r="Q1561" s="66"/>
      <c r="R1561" s="66"/>
    </row>
    <row r="1562" spans="7:18" x14ac:dyDescent="0.25">
      <c r="G1562"/>
      <c r="H1562"/>
      <c r="I1562"/>
      <c r="J1562"/>
      <c r="K1562"/>
      <c r="L1562"/>
      <c r="M1562"/>
      <c r="N1562"/>
      <c r="O1562"/>
      <c r="P1562"/>
      <c r="Q1562" s="66"/>
      <c r="R1562" s="66"/>
    </row>
    <row r="1563" spans="7:18" x14ac:dyDescent="0.25">
      <c r="G1563"/>
      <c r="H1563"/>
      <c r="I1563"/>
      <c r="J1563"/>
      <c r="K1563"/>
      <c r="L1563"/>
      <c r="M1563"/>
      <c r="N1563"/>
      <c r="O1563"/>
      <c r="P1563"/>
      <c r="Q1563" s="66"/>
      <c r="R1563" s="66"/>
    </row>
    <row r="1564" spans="7:18" x14ac:dyDescent="0.25">
      <c r="G1564"/>
      <c r="H1564"/>
      <c r="I1564"/>
      <c r="J1564"/>
      <c r="K1564"/>
      <c r="L1564"/>
      <c r="M1564"/>
      <c r="N1564"/>
      <c r="O1564"/>
      <c r="P1564"/>
      <c r="Q1564" s="66"/>
      <c r="R1564" s="66"/>
    </row>
    <row r="1565" spans="7:18" x14ac:dyDescent="0.25">
      <c r="G1565"/>
      <c r="H1565"/>
      <c r="I1565"/>
      <c r="J1565"/>
      <c r="K1565"/>
      <c r="L1565"/>
      <c r="M1565"/>
      <c r="N1565"/>
      <c r="O1565"/>
      <c r="P1565"/>
      <c r="Q1565" s="66"/>
      <c r="R1565" s="66"/>
    </row>
    <row r="1566" spans="7:18" x14ac:dyDescent="0.25">
      <c r="G1566"/>
      <c r="H1566"/>
      <c r="I1566"/>
      <c r="J1566"/>
      <c r="K1566"/>
      <c r="L1566"/>
      <c r="M1566"/>
      <c r="N1566"/>
      <c r="O1566"/>
      <c r="P1566"/>
      <c r="Q1566" s="66"/>
      <c r="R1566" s="66"/>
    </row>
    <row r="1567" spans="7:18" x14ac:dyDescent="0.25">
      <c r="G1567"/>
      <c r="H1567"/>
      <c r="I1567"/>
      <c r="J1567"/>
      <c r="K1567"/>
      <c r="L1567"/>
      <c r="M1567"/>
      <c r="N1567"/>
      <c r="O1567"/>
      <c r="P1567"/>
      <c r="Q1567" s="66"/>
      <c r="R1567" s="66"/>
    </row>
    <row r="1568" spans="7:18" x14ac:dyDescent="0.25">
      <c r="G1568"/>
      <c r="H1568"/>
      <c r="I1568"/>
      <c r="J1568"/>
      <c r="K1568"/>
      <c r="L1568"/>
      <c r="M1568"/>
      <c r="N1568"/>
      <c r="O1568"/>
      <c r="P1568"/>
      <c r="Q1568" s="66"/>
      <c r="R1568" s="66"/>
    </row>
    <row r="1569" spans="7:18" x14ac:dyDescent="0.25">
      <c r="G1569"/>
      <c r="H1569"/>
      <c r="I1569"/>
      <c r="J1569"/>
      <c r="K1569"/>
      <c r="L1569"/>
      <c r="M1569"/>
      <c r="N1569"/>
      <c r="O1569"/>
      <c r="P1569"/>
      <c r="Q1569" s="66"/>
      <c r="R1569" s="66"/>
    </row>
    <row r="1570" spans="7:18" x14ac:dyDescent="0.25">
      <c r="G1570"/>
      <c r="H1570"/>
      <c r="I1570"/>
      <c r="J1570"/>
      <c r="K1570"/>
      <c r="L1570"/>
      <c r="M1570"/>
      <c r="N1570"/>
      <c r="O1570"/>
      <c r="P1570"/>
      <c r="Q1570" s="66"/>
      <c r="R1570" s="66"/>
    </row>
    <row r="1571" spans="7:18" x14ac:dyDescent="0.25">
      <c r="G1571"/>
      <c r="H1571"/>
      <c r="I1571"/>
      <c r="J1571"/>
      <c r="K1571"/>
      <c r="L1571"/>
      <c r="M1571"/>
      <c r="N1571"/>
      <c r="O1571"/>
      <c r="P1571"/>
      <c r="Q1571" s="66"/>
      <c r="R1571" s="66"/>
    </row>
    <row r="1572" spans="7:18" x14ac:dyDescent="0.25">
      <c r="G1572"/>
      <c r="H1572"/>
      <c r="I1572"/>
      <c r="J1572"/>
      <c r="K1572"/>
      <c r="L1572"/>
      <c r="M1572"/>
      <c r="N1572"/>
      <c r="O1572"/>
      <c r="P1572"/>
      <c r="Q1572" s="66"/>
      <c r="R1572" s="66"/>
    </row>
    <row r="1573" spans="7:18" x14ac:dyDescent="0.25">
      <c r="G1573"/>
      <c r="H1573"/>
      <c r="I1573"/>
      <c r="J1573"/>
      <c r="K1573"/>
      <c r="L1573"/>
      <c r="M1573"/>
      <c r="N1573"/>
      <c r="O1573"/>
      <c r="P1573"/>
      <c r="Q1573" s="66"/>
      <c r="R1573" s="66"/>
    </row>
    <row r="1574" spans="7:18" x14ac:dyDescent="0.25">
      <c r="G1574"/>
      <c r="H1574"/>
      <c r="I1574"/>
      <c r="J1574"/>
      <c r="K1574"/>
      <c r="L1574"/>
      <c r="M1574"/>
      <c r="N1574"/>
      <c r="O1574"/>
      <c r="P1574"/>
      <c r="Q1574" s="66"/>
      <c r="R1574" s="66"/>
    </row>
    <row r="1575" spans="7:18" x14ac:dyDescent="0.25">
      <c r="G1575"/>
      <c r="H1575"/>
      <c r="I1575"/>
      <c r="J1575"/>
      <c r="K1575"/>
      <c r="L1575"/>
      <c r="M1575"/>
      <c r="N1575"/>
      <c r="O1575"/>
      <c r="P1575"/>
      <c r="Q1575" s="66"/>
      <c r="R1575" s="66"/>
    </row>
    <row r="1576" spans="7:18" x14ac:dyDescent="0.25">
      <c r="G1576"/>
      <c r="H1576"/>
      <c r="I1576"/>
      <c r="J1576"/>
      <c r="K1576"/>
      <c r="L1576"/>
      <c r="M1576"/>
      <c r="N1576"/>
      <c r="O1576"/>
      <c r="P1576"/>
      <c r="Q1576" s="66"/>
      <c r="R1576" s="66"/>
    </row>
    <row r="1577" spans="7:18" x14ac:dyDescent="0.25">
      <c r="G1577"/>
      <c r="H1577"/>
      <c r="I1577"/>
      <c r="J1577"/>
      <c r="K1577"/>
      <c r="L1577"/>
      <c r="M1577"/>
      <c r="N1577"/>
      <c r="O1577"/>
      <c r="P1577"/>
      <c r="Q1577" s="66"/>
      <c r="R1577" s="66"/>
    </row>
    <row r="1578" spans="7:18" x14ac:dyDescent="0.25">
      <c r="G1578"/>
      <c r="H1578"/>
      <c r="I1578"/>
      <c r="J1578"/>
      <c r="K1578"/>
      <c r="L1578"/>
      <c r="M1578"/>
      <c r="N1578"/>
      <c r="O1578"/>
      <c r="P1578"/>
      <c r="Q1578" s="66"/>
      <c r="R1578" s="66"/>
    </row>
    <row r="1579" spans="7:18" x14ac:dyDescent="0.25">
      <c r="G1579"/>
      <c r="H1579"/>
      <c r="I1579"/>
      <c r="J1579"/>
      <c r="K1579"/>
      <c r="L1579"/>
      <c r="M1579"/>
      <c r="N1579"/>
      <c r="O1579"/>
      <c r="P1579"/>
      <c r="Q1579" s="66"/>
      <c r="R1579" s="66"/>
    </row>
    <row r="1580" spans="7:18" x14ac:dyDescent="0.25">
      <c r="G1580"/>
      <c r="H1580"/>
      <c r="I1580"/>
      <c r="J1580"/>
      <c r="K1580"/>
      <c r="L1580"/>
      <c r="M1580"/>
      <c r="N1580"/>
      <c r="O1580"/>
      <c r="P1580"/>
      <c r="Q1580" s="66"/>
      <c r="R1580" s="66"/>
    </row>
    <row r="1581" spans="7:18" x14ac:dyDescent="0.25">
      <c r="G1581"/>
      <c r="H1581"/>
      <c r="I1581"/>
      <c r="J1581"/>
      <c r="K1581"/>
      <c r="L1581"/>
      <c r="M1581"/>
      <c r="N1581"/>
      <c r="O1581"/>
      <c r="P1581"/>
      <c r="Q1581" s="66"/>
      <c r="R1581" s="66"/>
    </row>
    <row r="1582" spans="7:18" x14ac:dyDescent="0.25">
      <c r="G1582"/>
      <c r="H1582"/>
      <c r="I1582"/>
      <c r="J1582"/>
      <c r="K1582"/>
      <c r="L1582"/>
      <c r="M1582"/>
      <c r="N1582"/>
      <c r="O1582"/>
      <c r="P1582"/>
      <c r="Q1582" s="66"/>
      <c r="R1582" s="66"/>
    </row>
    <row r="1583" spans="7:18" x14ac:dyDescent="0.25">
      <c r="G1583"/>
      <c r="H1583"/>
      <c r="I1583"/>
      <c r="J1583"/>
      <c r="K1583"/>
      <c r="L1583"/>
      <c r="M1583"/>
      <c r="N1583"/>
      <c r="O1583"/>
      <c r="P1583"/>
      <c r="Q1583" s="66"/>
      <c r="R1583" s="66"/>
    </row>
    <row r="1584" spans="7:18" x14ac:dyDescent="0.25">
      <c r="G1584"/>
      <c r="H1584"/>
      <c r="I1584"/>
      <c r="J1584"/>
      <c r="K1584"/>
      <c r="L1584"/>
      <c r="M1584"/>
      <c r="N1584"/>
      <c r="O1584"/>
      <c r="P1584"/>
      <c r="Q1584" s="66"/>
      <c r="R1584" s="66"/>
    </row>
    <row r="1585" spans="7:18" x14ac:dyDescent="0.25">
      <c r="G1585"/>
      <c r="H1585"/>
      <c r="I1585"/>
      <c r="J1585"/>
      <c r="K1585"/>
      <c r="L1585"/>
      <c r="M1585"/>
      <c r="N1585"/>
      <c r="O1585"/>
      <c r="P1585"/>
      <c r="Q1585" s="66"/>
      <c r="R1585" s="66"/>
    </row>
    <row r="1586" spans="7:18" x14ac:dyDescent="0.25">
      <c r="G1586"/>
      <c r="H1586"/>
      <c r="I1586"/>
      <c r="J1586"/>
      <c r="K1586"/>
      <c r="L1586"/>
      <c r="M1586"/>
      <c r="N1586"/>
      <c r="O1586"/>
      <c r="P1586"/>
      <c r="Q1586" s="66"/>
      <c r="R1586" s="66"/>
    </row>
    <row r="1587" spans="7:18" x14ac:dyDescent="0.25">
      <c r="G1587"/>
      <c r="H1587"/>
      <c r="I1587"/>
      <c r="J1587"/>
      <c r="K1587"/>
      <c r="L1587"/>
      <c r="M1587"/>
      <c r="N1587"/>
      <c r="O1587"/>
      <c r="P1587"/>
      <c r="Q1587" s="66"/>
      <c r="R1587" s="66"/>
    </row>
    <row r="1588" spans="7:18" x14ac:dyDescent="0.25">
      <c r="G1588"/>
      <c r="H1588"/>
      <c r="I1588"/>
      <c r="J1588"/>
      <c r="K1588"/>
      <c r="L1588"/>
      <c r="M1588"/>
      <c r="N1588"/>
      <c r="O1588"/>
      <c r="P1588"/>
      <c r="Q1588" s="66"/>
      <c r="R1588" s="66"/>
    </row>
    <row r="1589" spans="7:18" x14ac:dyDescent="0.25">
      <c r="G1589"/>
      <c r="H1589"/>
      <c r="I1589"/>
      <c r="J1589"/>
      <c r="K1589"/>
      <c r="L1589"/>
      <c r="M1589"/>
      <c r="N1589"/>
      <c r="O1589"/>
      <c r="P1589"/>
      <c r="Q1589" s="66"/>
      <c r="R1589" s="66"/>
    </row>
    <row r="1590" spans="7:18" x14ac:dyDescent="0.25">
      <c r="G1590"/>
      <c r="H1590"/>
      <c r="I1590"/>
      <c r="J1590"/>
      <c r="K1590"/>
      <c r="L1590"/>
      <c r="M1590"/>
      <c r="N1590"/>
      <c r="O1590"/>
      <c r="P1590"/>
      <c r="Q1590" s="66"/>
      <c r="R1590" s="66"/>
    </row>
    <row r="1591" spans="7:18" x14ac:dyDescent="0.25">
      <c r="G1591"/>
      <c r="H1591"/>
      <c r="I1591"/>
      <c r="J1591"/>
      <c r="K1591"/>
      <c r="L1591"/>
      <c r="M1591"/>
      <c r="N1591"/>
      <c r="O1591"/>
      <c r="P1591"/>
      <c r="Q1591" s="66"/>
      <c r="R1591" s="66"/>
    </row>
    <row r="1592" spans="7:18" x14ac:dyDescent="0.25">
      <c r="G1592"/>
      <c r="H1592"/>
      <c r="I1592"/>
      <c r="J1592"/>
      <c r="K1592"/>
      <c r="L1592"/>
      <c r="M1592"/>
      <c r="N1592"/>
      <c r="O1592"/>
      <c r="P1592"/>
      <c r="Q1592" s="66"/>
      <c r="R1592" s="66"/>
    </row>
    <row r="1593" spans="7:18" x14ac:dyDescent="0.25">
      <c r="G1593"/>
      <c r="H1593"/>
      <c r="I1593"/>
      <c r="J1593"/>
      <c r="K1593"/>
      <c r="L1593"/>
      <c r="M1593"/>
      <c r="N1593"/>
      <c r="O1593"/>
      <c r="P1593"/>
      <c r="Q1593" s="66"/>
      <c r="R1593" s="66"/>
    </row>
    <row r="1594" spans="7:18" x14ac:dyDescent="0.25">
      <c r="G1594"/>
      <c r="H1594"/>
      <c r="I1594"/>
      <c r="J1594"/>
      <c r="K1594"/>
      <c r="L1594"/>
      <c r="M1594"/>
      <c r="N1594"/>
      <c r="O1594"/>
      <c r="P1594"/>
      <c r="Q1594" s="66"/>
      <c r="R1594" s="66"/>
    </row>
    <row r="1595" spans="7:18" x14ac:dyDescent="0.25">
      <c r="G1595"/>
      <c r="H1595"/>
      <c r="I1595"/>
      <c r="J1595"/>
      <c r="K1595"/>
      <c r="L1595"/>
      <c r="M1595"/>
      <c r="N1595"/>
      <c r="O1595"/>
      <c r="P1595"/>
      <c r="Q1595" s="66"/>
      <c r="R1595" s="66"/>
    </row>
    <row r="1596" spans="7:18" x14ac:dyDescent="0.25">
      <c r="G1596"/>
      <c r="H1596"/>
      <c r="I1596"/>
      <c r="J1596"/>
      <c r="K1596"/>
      <c r="L1596"/>
      <c r="M1596"/>
      <c r="N1596"/>
      <c r="O1596"/>
      <c r="P1596"/>
      <c r="Q1596" s="66"/>
      <c r="R1596" s="66"/>
    </row>
    <row r="1597" spans="7:18" x14ac:dyDescent="0.25">
      <c r="G1597"/>
      <c r="H1597"/>
      <c r="I1597"/>
      <c r="J1597"/>
      <c r="K1597"/>
      <c r="L1597"/>
      <c r="M1597"/>
      <c r="N1597"/>
      <c r="O1597"/>
      <c r="P1597"/>
      <c r="Q1597" s="66"/>
      <c r="R1597" s="66"/>
    </row>
    <row r="1598" spans="7:18" x14ac:dyDescent="0.25">
      <c r="G1598"/>
      <c r="H1598"/>
      <c r="I1598"/>
      <c r="J1598"/>
      <c r="K1598"/>
      <c r="L1598"/>
      <c r="M1598"/>
      <c r="N1598"/>
      <c r="O1598"/>
      <c r="P1598"/>
      <c r="Q1598" s="66"/>
      <c r="R1598" s="66"/>
    </row>
    <row r="1599" spans="7:18" x14ac:dyDescent="0.25">
      <c r="G1599"/>
      <c r="H1599"/>
      <c r="I1599"/>
      <c r="J1599"/>
      <c r="K1599"/>
      <c r="L1599"/>
      <c r="M1599"/>
      <c r="N1599"/>
      <c r="O1599"/>
      <c r="P1599"/>
      <c r="Q1599" s="66"/>
      <c r="R1599" s="66"/>
    </row>
    <row r="1600" spans="7:18" x14ac:dyDescent="0.25">
      <c r="G1600"/>
      <c r="H1600"/>
      <c r="I1600"/>
      <c r="J1600"/>
      <c r="K1600"/>
      <c r="L1600"/>
      <c r="M1600"/>
      <c r="N1600"/>
      <c r="O1600"/>
      <c r="P1600"/>
      <c r="Q1600" s="66"/>
      <c r="R1600" s="66"/>
    </row>
    <row r="1601" spans="7:18" x14ac:dyDescent="0.25">
      <c r="G1601"/>
      <c r="H1601"/>
      <c r="I1601"/>
      <c r="J1601"/>
      <c r="K1601"/>
      <c r="L1601"/>
      <c r="M1601"/>
      <c r="N1601"/>
      <c r="O1601"/>
      <c r="P1601"/>
      <c r="Q1601" s="66"/>
      <c r="R1601" s="66"/>
    </row>
    <row r="1602" spans="7:18" x14ac:dyDescent="0.25">
      <c r="G1602"/>
      <c r="H1602"/>
      <c r="I1602"/>
      <c r="J1602"/>
      <c r="K1602"/>
      <c r="L1602"/>
      <c r="M1602"/>
      <c r="N1602"/>
      <c r="O1602"/>
      <c r="P1602"/>
      <c r="Q1602" s="66"/>
      <c r="R1602" s="66"/>
    </row>
    <row r="1603" spans="7:18" x14ac:dyDescent="0.25">
      <c r="G1603"/>
      <c r="H1603"/>
      <c r="I1603"/>
      <c r="J1603"/>
      <c r="K1603"/>
      <c r="L1603"/>
      <c r="M1603"/>
      <c r="N1603"/>
      <c r="O1603"/>
      <c r="P1603"/>
      <c r="Q1603" s="66"/>
      <c r="R1603" s="66"/>
    </row>
    <row r="1604" spans="7:18" x14ac:dyDescent="0.25">
      <c r="G1604"/>
      <c r="H1604"/>
      <c r="I1604"/>
      <c r="J1604"/>
      <c r="K1604"/>
      <c r="L1604"/>
      <c r="M1604"/>
      <c r="N1604"/>
      <c r="O1604"/>
      <c r="P1604"/>
      <c r="Q1604" s="66"/>
      <c r="R1604" s="66"/>
    </row>
    <row r="1605" spans="7:18" x14ac:dyDescent="0.25">
      <c r="G1605"/>
      <c r="H1605"/>
      <c r="I1605"/>
      <c r="J1605"/>
      <c r="K1605"/>
      <c r="L1605"/>
      <c r="M1605"/>
      <c r="N1605"/>
      <c r="O1605"/>
      <c r="P1605"/>
      <c r="Q1605" s="66"/>
      <c r="R1605" s="66"/>
    </row>
    <row r="1606" spans="7:18" x14ac:dyDescent="0.25">
      <c r="G1606"/>
      <c r="H1606"/>
      <c r="I1606"/>
      <c r="J1606"/>
      <c r="K1606"/>
      <c r="L1606"/>
      <c r="M1606"/>
      <c r="N1606"/>
      <c r="O1606"/>
      <c r="P1606"/>
      <c r="Q1606" s="66"/>
      <c r="R1606" s="66"/>
    </row>
    <row r="1607" spans="7:18" x14ac:dyDescent="0.25">
      <c r="G1607"/>
      <c r="H1607"/>
      <c r="I1607"/>
      <c r="J1607"/>
      <c r="K1607"/>
      <c r="L1607"/>
      <c r="M1607"/>
      <c r="N1607"/>
      <c r="O1607"/>
      <c r="P1607"/>
      <c r="Q1607" s="66"/>
      <c r="R1607" s="66"/>
    </row>
    <row r="1608" spans="7:18" x14ac:dyDescent="0.25">
      <c r="G1608"/>
      <c r="H1608"/>
      <c r="I1608"/>
      <c r="J1608"/>
      <c r="K1608"/>
      <c r="L1608"/>
      <c r="M1608"/>
      <c r="N1608"/>
      <c r="O1608"/>
      <c r="P1608"/>
      <c r="Q1608" s="66"/>
      <c r="R1608" s="66"/>
    </row>
    <row r="1609" spans="7:18" x14ac:dyDescent="0.25">
      <c r="G1609"/>
      <c r="H1609"/>
      <c r="I1609"/>
      <c r="J1609"/>
      <c r="K1609"/>
      <c r="L1609"/>
      <c r="M1609"/>
      <c r="N1609"/>
      <c r="O1609"/>
      <c r="P1609"/>
      <c r="Q1609" s="66"/>
      <c r="R1609" s="66"/>
    </row>
    <row r="1610" spans="7:18" x14ac:dyDescent="0.25">
      <c r="G1610"/>
      <c r="H1610"/>
      <c r="I1610"/>
      <c r="J1610"/>
      <c r="K1610"/>
      <c r="L1610"/>
      <c r="M1610"/>
      <c r="N1610"/>
      <c r="O1610"/>
      <c r="P1610"/>
      <c r="Q1610" s="66"/>
      <c r="R1610" s="66"/>
    </row>
    <row r="1611" spans="7:18" x14ac:dyDescent="0.25">
      <c r="G1611"/>
      <c r="H1611"/>
      <c r="I1611"/>
      <c r="J1611"/>
      <c r="K1611"/>
      <c r="L1611"/>
      <c r="M1611"/>
      <c r="N1611"/>
      <c r="O1611"/>
      <c r="P1611"/>
      <c r="Q1611" s="66"/>
      <c r="R1611" s="66"/>
    </row>
    <row r="1612" spans="7:18" x14ac:dyDescent="0.25">
      <c r="G1612"/>
      <c r="H1612"/>
      <c r="I1612"/>
      <c r="J1612"/>
      <c r="K1612"/>
      <c r="L1612"/>
      <c r="M1612"/>
      <c r="N1612"/>
      <c r="O1612"/>
      <c r="P1612"/>
      <c r="Q1612" s="66"/>
      <c r="R1612" s="66"/>
    </row>
    <row r="1613" spans="7:18" x14ac:dyDescent="0.25">
      <c r="G1613"/>
      <c r="H1613"/>
      <c r="I1613"/>
      <c r="J1613"/>
      <c r="K1613"/>
      <c r="L1613"/>
      <c r="M1613"/>
      <c r="N1613"/>
      <c r="O1613"/>
      <c r="P1613"/>
      <c r="Q1613" s="66"/>
      <c r="R1613" s="66"/>
    </row>
    <row r="1614" spans="7:18" x14ac:dyDescent="0.25">
      <c r="G1614"/>
      <c r="H1614"/>
      <c r="I1614"/>
      <c r="J1614"/>
      <c r="K1614"/>
      <c r="L1614"/>
      <c r="M1614"/>
      <c r="N1614"/>
      <c r="O1614"/>
      <c r="P1614"/>
      <c r="Q1614" s="66"/>
      <c r="R1614" s="66"/>
    </row>
    <row r="1615" spans="7:18" x14ac:dyDescent="0.25">
      <c r="G1615"/>
      <c r="H1615"/>
      <c r="I1615"/>
      <c r="J1615"/>
      <c r="K1615"/>
      <c r="L1615"/>
      <c r="M1615"/>
      <c r="N1615"/>
      <c r="O1615"/>
      <c r="P1615"/>
      <c r="Q1615" s="66"/>
      <c r="R1615" s="66"/>
    </row>
    <row r="1616" spans="7:18" x14ac:dyDescent="0.25">
      <c r="G1616"/>
      <c r="H1616"/>
      <c r="I1616"/>
      <c r="J1616"/>
      <c r="K1616"/>
      <c r="L1616"/>
      <c r="M1616"/>
      <c r="N1616"/>
      <c r="O1616"/>
      <c r="P1616"/>
      <c r="Q1616" s="66"/>
      <c r="R1616" s="66"/>
    </row>
    <row r="1617" spans="7:18" x14ac:dyDescent="0.25">
      <c r="G1617"/>
      <c r="H1617"/>
      <c r="I1617"/>
      <c r="J1617"/>
      <c r="K1617"/>
      <c r="L1617"/>
      <c r="M1617"/>
      <c r="N1617"/>
      <c r="O1617"/>
      <c r="P1617"/>
      <c r="Q1617" s="66"/>
      <c r="R1617" s="66"/>
    </row>
    <row r="1618" spans="7:18" x14ac:dyDescent="0.25">
      <c r="G1618"/>
      <c r="H1618"/>
      <c r="I1618"/>
      <c r="J1618"/>
      <c r="K1618"/>
      <c r="L1618"/>
      <c r="M1618"/>
      <c r="N1618"/>
      <c r="O1618"/>
      <c r="P1618"/>
      <c r="Q1618" s="66"/>
      <c r="R1618" s="66"/>
    </row>
    <row r="1619" spans="7:18" x14ac:dyDescent="0.25">
      <c r="G1619"/>
      <c r="H1619"/>
      <c r="I1619"/>
      <c r="J1619"/>
      <c r="K1619"/>
      <c r="L1619"/>
      <c r="M1619"/>
      <c r="N1619"/>
      <c r="O1619"/>
      <c r="P1619"/>
      <c r="Q1619" s="66"/>
      <c r="R1619" s="66"/>
    </row>
    <row r="1620" spans="7:18" x14ac:dyDescent="0.25">
      <c r="G1620"/>
      <c r="H1620"/>
      <c r="I1620"/>
      <c r="J1620"/>
      <c r="K1620"/>
      <c r="L1620"/>
      <c r="M1620"/>
      <c r="N1620"/>
      <c r="O1620"/>
      <c r="P1620"/>
      <c r="Q1620" s="66"/>
      <c r="R1620" s="66"/>
    </row>
    <row r="1621" spans="7:18" x14ac:dyDescent="0.25">
      <c r="G1621"/>
      <c r="H1621"/>
      <c r="I1621"/>
      <c r="J1621"/>
      <c r="K1621"/>
      <c r="L1621"/>
      <c r="M1621"/>
      <c r="N1621"/>
      <c r="O1621"/>
      <c r="P1621"/>
      <c r="Q1621" s="66"/>
      <c r="R1621" s="66"/>
    </row>
    <row r="1622" spans="7:18" x14ac:dyDescent="0.25">
      <c r="G1622"/>
      <c r="H1622"/>
      <c r="I1622"/>
      <c r="J1622"/>
      <c r="K1622"/>
      <c r="L1622"/>
      <c r="M1622"/>
      <c r="N1622"/>
      <c r="O1622"/>
      <c r="P1622"/>
      <c r="Q1622" s="66"/>
      <c r="R1622" s="66"/>
    </row>
    <row r="1623" spans="7:18" x14ac:dyDescent="0.25">
      <c r="G1623"/>
      <c r="H1623"/>
      <c r="I1623"/>
      <c r="J1623"/>
      <c r="K1623"/>
      <c r="L1623"/>
      <c r="M1623"/>
      <c r="N1623"/>
      <c r="O1623"/>
      <c r="P1623"/>
      <c r="Q1623" s="66"/>
      <c r="R1623" s="66"/>
    </row>
    <row r="1624" spans="7:18" x14ac:dyDescent="0.25">
      <c r="G1624"/>
      <c r="H1624"/>
      <c r="I1624"/>
      <c r="J1624"/>
      <c r="K1624"/>
      <c r="L1624"/>
      <c r="M1624"/>
      <c r="N1624"/>
      <c r="O1624"/>
      <c r="P1624"/>
      <c r="Q1624" s="66"/>
      <c r="R1624" s="66"/>
    </row>
    <row r="1625" spans="7:18" x14ac:dyDescent="0.25">
      <c r="G1625"/>
      <c r="H1625"/>
      <c r="I1625"/>
      <c r="J1625"/>
      <c r="K1625"/>
      <c r="L1625"/>
      <c r="M1625"/>
      <c r="N1625"/>
      <c r="O1625"/>
      <c r="P1625"/>
      <c r="Q1625" s="66"/>
      <c r="R1625" s="66"/>
    </row>
    <row r="1626" spans="7:18" x14ac:dyDescent="0.25">
      <c r="G1626"/>
      <c r="H1626"/>
      <c r="I1626"/>
      <c r="J1626"/>
      <c r="K1626"/>
      <c r="L1626"/>
      <c r="M1626"/>
      <c r="N1626"/>
      <c r="O1626"/>
      <c r="P1626"/>
      <c r="Q1626" s="66"/>
      <c r="R1626" s="66"/>
    </row>
    <row r="1627" spans="7:18" x14ac:dyDescent="0.25">
      <c r="G1627"/>
      <c r="H1627"/>
      <c r="I1627"/>
      <c r="J1627"/>
      <c r="K1627"/>
      <c r="L1627"/>
      <c r="M1627"/>
      <c r="N1627"/>
      <c r="O1627"/>
      <c r="P1627"/>
      <c r="Q1627" s="66"/>
      <c r="R1627" s="66"/>
    </row>
    <row r="1628" spans="7:18" x14ac:dyDescent="0.25">
      <c r="G1628"/>
      <c r="H1628"/>
      <c r="I1628"/>
      <c r="J1628"/>
      <c r="K1628"/>
      <c r="L1628"/>
      <c r="M1628"/>
      <c r="N1628"/>
      <c r="O1628"/>
      <c r="P1628"/>
      <c r="Q1628" s="66"/>
      <c r="R1628" s="66"/>
    </row>
    <row r="1629" spans="7:18" x14ac:dyDescent="0.25">
      <c r="G1629"/>
      <c r="H1629"/>
      <c r="I1629"/>
      <c r="J1629"/>
      <c r="K1629"/>
      <c r="L1629"/>
      <c r="M1629"/>
      <c r="N1629"/>
      <c r="O1629"/>
      <c r="P1629"/>
      <c r="Q1629" s="66"/>
      <c r="R1629" s="66"/>
    </row>
    <row r="1630" spans="7:18" x14ac:dyDescent="0.25">
      <c r="G1630"/>
      <c r="H1630"/>
      <c r="I1630"/>
      <c r="J1630"/>
      <c r="K1630"/>
      <c r="L1630"/>
      <c r="M1630"/>
      <c r="N1630"/>
      <c r="O1630"/>
      <c r="P1630"/>
      <c r="Q1630" s="66"/>
      <c r="R1630" s="66"/>
    </row>
    <row r="1631" spans="7:18" x14ac:dyDescent="0.25">
      <c r="G1631"/>
      <c r="H1631"/>
      <c r="I1631"/>
      <c r="J1631"/>
      <c r="K1631"/>
      <c r="L1631"/>
      <c r="M1631"/>
      <c r="N1631"/>
      <c r="O1631"/>
      <c r="P1631"/>
      <c r="Q1631" s="66"/>
      <c r="R1631" s="66"/>
    </row>
    <row r="1632" spans="7:18" x14ac:dyDescent="0.25">
      <c r="G1632"/>
      <c r="H1632"/>
      <c r="I1632"/>
      <c r="J1632"/>
      <c r="K1632"/>
      <c r="L1632"/>
      <c r="M1632"/>
      <c r="N1632"/>
      <c r="O1632"/>
      <c r="P1632"/>
      <c r="Q1632" s="66"/>
      <c r="R1632" s="66"/>
    </row>
    <row r="1633" spans="7:18" x14ac:dyDescent="0.25">
      <c r="G1633"/>
      <c r="H1633"/>
      <c r="I1633"/>
      <c r="J1633"/>
      <c r="K1633"/>
      <c r="L1633"/>
      <c r="M1633"/>
      <c r="N1633"/>
      <c r="O1633"/>
      <c r="P1633"/>
      <c r="Q1633" s="66"/>
      <c r="R1633" s="66"/>
    </row>
    <row r="1634" spans="7:18" x14ac:dyDescent="0.25">
      <c r="G1634"/>
      <c r="H1634"/>
      <c r="I1634"/>
      <c r="J1634"/>
      <c r="K1634"/>
      <c r="L1634"/>
      <c r="M1634"/>
      <c r="N1634"/>
      <c r="O1634"/>
      <c r="P1634"/>
      <c r="Q1634" s="66"/>
      <c r="R1634" s="66"/>
    </row>
    <row r="1635" spans="7:18" x14ac:dyDescent="0.25">
      <c r="G1635"/>
      <c r="H1635"/>
      <c r="I1635"/>
      <c r="J1635"/>
      <c r="K1635"/>
      <c r="L1635"/>
      <c r="M1635"/>
      <c r="N1635"/>
      <c r="O1635"/>
      <c r="P1635"/>
      <c r="Q1635" s="66"/>
      <c r="R1635" s="66"/>
    </row>
    <row r="1636" spans="7:18" x14ac:dyDescent="0.25">
      <c r="G1636"/>
      <c r="H1636"/>
      <c r="I1636"/>
      <c r="J1636"/>
      <c r="K1636"/>
      <c r="L1636"/>
      <c r="M1636"/>
      <c r="N1636"/>
      <c r="O1636"/>
      <c r="P1636"/>
      <c r="Q1636" s="66"/>
      <c r="R1636" s="66"/>
    </row>
    <row r="1637" spans="7:18" x14ac:dyDescent="0.25">
      <c r="G1637"/>
      <c r="H1637"/>
      <c r="I1637"/>
      <c r="J1637"/>
      <c r="K1637"/>
      <c r="L1637"/>
      <c r="M1637"/>
      <c r="N1637"/>
      <c r="O1637"/>
      <c r="P1637"/>
      <c r="Q1637" s="66"/>
      <c r="R1637" s="66"/>
    </row>
    <row r="1638" spans="7:18" x14ac:dyDescent="0.25">
      <c r="G1638"/>
      <c r="H1638"/>
      <c r="I1638"/>
      <c r="J1638"/>
      <c r="K1638"/>
      <c r="L1638"/>
      <c r="M1638"/>
      <c r="N1638"/>
      <c r="O1638"/>
      <c r="P1638"/>
      <c r="Q1638" s="66"/>
      <c r="R1638" s="66"/>
    </row>
    <row r="1639" spans="7:18" x14ac:dyDescent="0.25">
      <c r="G1639"/>
      <c r="H1639"/>
      <c r="I1639"/>
      <c r="J1639"/>
      <c r="K1639"/>
      <c r="L1639"/>
      <c r="M1639"/>
      <c r="N1639"/>
      <c r="O1639"/>
      <c r="P1639"/>
      <c r="Q1639" s="66"/>
      <c r="R1639" s="66"/>
    </row>
    <row r="1640" spans="7:18" x14ac:dyDescent="0.25">
      <c r="G1640"/>
      <c r="H1640"/>
      <c r="I1640"/>
      <c r="J1640"/>
      <c r="K1640"/>
      <c r="L1640"/>
      <c r="M1640"/>
      <c r="N1640"/>
      <c r="O1640"/>
      <c r="P1640"/>
      <c r="Q1640" s="66"/>
      <c r="R1640" s="66"/>
    </row>
    <row r="1641" spans="7:18" x14ac:dyDescent="0.25">
      <c r="G1641"/>
      <c r="H1641"/>
      <c r="I1641"/>
      <c r="J1641"/>
      <c r="K1641"/>
      <c r="L1641"/>
      <c r="M1641"/>
      <c r="N1641"/>
      <c r="O1641"/>
      <c r="P1641"/>
      <c r="Q1641" s="66"/>
      <c r="R1641" s="66"/>
    </row>
    <row r="1642" spans="7:18" x14ac:dyDescent="0.25">
      <c r="G1642"/>
      <c r="H1642"/>
      <c r="I1642"/>
      <c r="J1642"/>
      <c r="K1642"/>
      <c r="L1642"/>
      <c r="M1642"/>
      <c r="N1642"/>
      <c r="O1642"/>
      <c r="P1642"/>
      <c r="Q1642" s="66"/>
      <c r="R1642" s="66"/>
    </row>
    <row r="1643" spans="7:18" x14ac:dyDescent="0.25">
      <c r="G1643"/>
      <c r="H1643"/>
      <c r="I1643"/>
      <c r="J1643"/>
      <c r="K1643"/>
      <c r="L1643"/>
      <c r="M1643"/>
      <c r="N1643"/>
      <c r="O1643"/>
      <c r="P1643"/>
      <c r="Q1643" s="66"/>
      <c r="R1643" s="66"/>
    </row>
    <row r="1644" spans="7:18" x14ac:dyDescent="0.25">
      <c r="G1644"/>
      <c r="H1644"/>
      <c r="I1644"/>
      <c r="J1644"/>
      <c r="K1644"/>
      <c r="L1644"/>
      <c r="M1644"/>
      <c r="N1644"/>
      <c r="O1644"/>
      <c r="P1644"/>
      <c r="Q1644" s="66"/>
      <c r="R1644" s="66"/>
    </row>
    <row r="1645" spans="7:18" x14ac:dyDescent="0.25">
      <c r="G1645"/>
      <c r="H1645"/>
      <c r="I1645"/>
      <c r="J1645"/>
      <c r="K1645"/>
      <c r="L1645"/>
      <c r="M1645"/>
      <c r="N1645"/>
      <c r="O1645"/>
      <c r="P1645"/>
      <c r="Q1645" s="66"/>
      <c r="R1645" s="66"/>
    </row>
    <row r="1646" spans="7:18" x14ac:dyDescent="0.25">
      <c r="G1646"/>
      <c r="H1646"/>
      <c r="I1646"/>
      <c r="J1646"/>
      <c r="K1646"/>
      <c r="L1646"/>
      <c r="M1646"/>
      <c r="N1646"/>
      <c r="O1646"/>
      <c r="P1646"/>
      <c r="Q1646" s="66"/>
      <c r="R1646" s="66"/>
    </row>
    <row r="1647" spans="7:18" x14ac:dyDescent="0.25">
      <c r="G1647"/>
      <c r="H1647"/>
      <c r="I1647"/>
      <c r="J1647"/>
      <c r="K1647"/>
      <c r="L1647"/>
      <c r="M1647"/>
      <c r="N1647"/>
      <c r="O1647"/>
      <c r="P1647"/>
      <c r="Q1647" s="66"/>
      <c r="R1647" s="66"/>
    </row>
    <row r="1648" spans="7:18" x14ac:dyDescent="0.25">
      <c r="G1648"/>
      <c r="H1648"/>
      <c r="I1648"/>
      <c r="J1648"/>
      <c r="K1648"/>
      <c r="L1648"/>
      <c r="M1648"/>
      <c r="N1648"/>
      <c r="O1648"/>
      <c r="P1648"/>
      <c r="Q1648" s="66"/>
      <c r="R1648" s="66"/>
    </row>
    <row r="1649" spans="7:18" x14ac:dyDescent="0.25">
      <c r="G1649"/>
      <c r="H1649"/>
      <c r="I1649"/>
      <c r="J1649"/>
      <c r="K1649"/>
      <c r="L1649"/>
      <c r="M1649"/>
      <c r="N1649"/>
      <c r="O1649"/>
      <c r="P1649"/>
      <c r="Q1649" s="66"/>
      <c r="R1649" s="66"/>
    </row>
    <row r="1650" spans="7:18" x14ac:dyDescent="0.25">
      <c r="G1650"/>
      <c r="H1650"/>
      <c r="I1650"/>
      <c r="J1650"/>
      <c r="K1650"/>
      <c r="L1650"/>
      <c r="M1650"/>
      <c r="N1650"/>
      <c r="O1650"/>
      <c r="P1650"/>
      <c r="Q1650" s="66"/>
      <c r="R1650" s="66"/>
    </row>
    <row r="1651" spans="7:18" x14ac:dyDescent="0.25">
      <c r="G1651"/>
      <c r="H1651"/>
      <c r="I1651"/>
      <c r="J1651"/>
      <c r="K1651"/>
      <c r="L1651"/>
      <c r="M1651"/>
      <c r="N1651"/>
      <c r="O1651"/>
      <c r="P1651"/>
      <c r="Q1651" s="66"/>
      <c r="R1651" s="66"/>
    </row>
    <row r="1652" spans="7:18" x14ac:dyDescent="0.25">
      <c r="G1652"/>
      <c r="H1652"/>
      <c r="I1652"/>
      <c r="J1652"/>
      <c r="K1652"/>
      <c r="L1652"/>
      <c r="M1652"/>
      <c r="N1652"/>
      <c r="O1652"/>
      <c r="P1652"/>
      <c r="Q1652" s="66"/>
      <c r="R1652" s="66"/>
    </row>
    <row r="1653" spans="7:18" x14ac:dyDescent="0.25">
      <c r="G1653"/>
      <c r="H1653"/>
      <c r="I1653"/>
      <c r="J1653"/>
      <c r="K1653"/>
      <c r="L1653"/>
      <c r="M1653"/>
      <c r="N1653"/>
      <c r="O1653"/>
      <c r="P1653"/>
      <c r="Q1653" s="66"/>
      <c r="R1653" s="66"/>
    </row>
    <row r="1654" spans="7:18" x14ac:dyDescent="0.25">
      <c r="G1654"/>
      <c r="H1654"/>
      <c r="I1654"/>
      <c r="J1654"/>
      <c r="K1654"/>
      <c r="L1654"/>
      <c r="M1654"/>
      <c r="N1654"/>
      <c r="O1654"/>
      <c r="P1654"/>
      <c r="Q1654" s="66"/>
      <c r="R1654" s="66"/>
    </row>
    <row r="1655" spans="7:18" x14ac:dyDescent="0.25">
      <c r="G1655"/>
      <c r="H1655"/>
      <c r="I1655"/>
      <c r="J1655"/>
      <c r="K1655"/>
      <c r="L1655"/>
      <c r="M1655"/>
      <c r="N1655"/>
      <c r="O1655"/>
      <c r="P1655"/>
      <c r="Q1655" s="66"/>
      <c r="R1655" s="66"/>
    </row>
    <row r="1656" spans="7:18" x14ac:dyDescent="0.25">
      <c r="G1656"/>
      <c r="H1656"/>
      <c r="I1656"/>
      <c r="J1656"/>
      <c r="K1656"/>
      <c r="L1656"/>
      <c r="M1656"/>
      <c r="N1656"/>
      <c r="O1656"/>
      <c r="P1656"/>
      <c r="Q1656" s="66"/>
      <c r="R1656" s="66"/>
    </row>
    <row r="1657" spans="7:18" x14ac:dyDescent="0.25">
      <c r="G1657"/>
      <c r="H1657"/>
      <c r="I1657"/>
      <c r="J1657"/>
      <c r="K1657"/>
      <c r="L1657"/>
      <c r="M1657"/>
      <c r="N1657"/>
      <c r="O1657"/>
      <c r="P1657"/>
      <c r="Q1657" s="66"/>
      <c r="R1657" s="66"/>
    </row>
    <row r="1658" spans="7:18" x14ac:dyDescent="0.25">
      <c r="G1658"/>
      <c r="H1658"/>
      <c r="I1658"/>
      <c r="J1658"/>
      <c r="K1658"/>
      <c r="L1658"/>
      <c r="M1658"/>
      <c r="N1658"/>
      <c r="O1658"/>
      <c r="P1658"/>
      <c r="Q1658" s="66"/>
      <c r="R1658" s="66"/>
    </row>
    <row r="1659" spans="7:18" x14ac:dyDescent="0.25">
      <c r="G1659"/>
      <c r="H1659"/>
      <c r="I1659"/>
      <c r="J1659"/>
      <c r="K1659"/>
      <c r="L1659"/>
      <c r="M1659"/>
      <c r="N1659"/>
      <c r="O1659"/>
      <c r="P1659"/>
      <c r="Q1659" s="66"/>
      <c r="R1659" s="66"/>
    </row>
    <row r="1660" spans="7:18" x14ac:dyDescent="0.25">
      <c r="G1660"/>
      <c r="H1660"/>
      <c r="I1660"/>
      <c r="J1660"/>
      <c r="K1660"/>
      <c r="L1660"/>
      <c r="M1660"/>
      <c r="N1660"/>
      <c r="O1660"/>
      <c r="P1660"/>
      <c r="Q1660" s="66"/>
      <c r="R1660" s="66"/>
    </row>
    <row r="1661" spans="7:18" x14ac:dyDescent="0.25">
      <c r="G1661"/>
      <c r="H1661"/>
      <c r="I1661"/>
      <c r="J1661"/>
      <c r="K1661"/>
      <c r="L1661"/>
      <c r="M1661"/>
      <c r="N1661"/>
      <c r="O1661"/>
      <c r="P1661"/>
      <c r="Q1661" s="66"/>
      <c r="R1661" s="66"/>
    </row>
    <row r="1662" spans="7:18" x14ac:dyDescent="0.25">
      <c r="G1662"/>
      <c r="H1662"/>
      <c r="I1662"/>
      <c r="J1662"/>
      <c r="K1662"/>
      <c r="L1662"/>
      <c r="M1662"/>
      <c r="N1662"/>
      <c r="O1662"/>
      <c r="P1662"/>
      <c r="Q1662" s="66"/>
      <c r="R1662" s="66"/>
    </row>
    <row r="1663" spans="7:18" x14ac:dyDescent="0.25">
      <c r="G1663"/>
      <c r="H1663"/>
      <c r="I1663"/>
      <c r="J1663"/>
      <c r="K1663"/>
      <c r="L1663"/>
      <c r="M1663"/>
      <c r="N1663"/>
      <c r="O1663"/>
      <c r="P1663"/>
      <c r="Q1663" s="66"/>
      <c r="R1663" s="66"/>
    </row>
    <row r="1664" spans="7:18" x14ac:dyDescent="0.25">
      <c r="G1664"/>
      <c r="H1664"/>
      <c r="I1664"/>
      <c r="J1664"/>
      <c r="K1664"/>
      <c r="L1664"/>
      <c r="M1664"/>
      <c r="N1664"/>
      <c r="O1664"/>
      <c r="P1664"/>
      <c r="Q1664" s="66"/>
      <c r="R1664" s="66"/>
    </row>
    <row r="1665" spans="7:18" x14ac:dyDescent="0.25">
      <c r="G1665"/>
      <c r="H1665"/>
      <c r="I1665"/>
      <c r="J1665"/>
      <c r="K1665"/>
      <c r="L1665"/>
      <c r="M1665"/>
      <c r="N1665"/>
      <c r="O1665"/>
      <c r="P1665"/>
      <c r="Q1665" s="66"/>
      <c r="R1665" s="66"/>
    </row>
    <row r="1666" spans="7:18" x14ac:dyDescent="0.25">
      <c r="G1666"/>
      <c r="H1666"/>
      <c r="I1666"/>
      <c r="J1666"/>
      <c r="K1666"/>
      <c r="L1666"/>
      <c r="M1666"/>
      <c r="N1666"/>
      <c r="O1666"/>
      <c r="P1666"/>
      <c r="Q1666" s="66"/>
      <c r="R1666" s="66"/>
    </row>
    <row r="1667" spans="7:18" x14ac:dyDescent="0.25">
      <c r="G1667"/>
      <c r="H1667"/>
      <c r="I1667"/>
      <c r="J1667"/>
      <c r="K1667"/>
      <c r="L1667"/>
      <c r="M1667"/>
      <c r="N1667"/>
      <c r="O1667"/>
      <c r="P1667"/>
      <c r="Q1667" s="66"/>
      <c r="R1667" s="66"/>
    </row>
    <row r="1668" spans="7:18" x14ac:dyDescent="0.25">
      <c r="G1668"/>
      <c r="H1668"/>
      <c r="I1668"/>
      <c r="J1668"/>
      <c r="K1668"/>
      <c r="L1668"/>
      <c r="M1668"/>
      <c r="N1668"/>
      <c r="O1668"/>
      <c r="P1668"/>
      <c r="Q1668" s="66"/>
      <c r="R1668" s="66"/>
    </row>
    <row r="1669" spans="7:18" x14ac:dyDescent="0.25">
      <c r="G1669"/>
      <c r="H1669"/>
      <c r="I1669"/>
      <c r="J1669"/>
      <c r="K1669"/>
      <c r="L1669"/>
      <c r="M1669"/>
      <c r="N1669"/>
      <c r="O1669"/>
      <c r="P1669"/>
      <c r="Q1669" s="66"/>
      <c r="R1669" s="66"/>
    </row>
    <row r="1670" spans="7:18" x14ac:dyDescent="0.25">
      <c r="G1670"/>
      <c r="H1670"/>
      <c r="I1670"/>
      <c r="J1670"/>
      <c r="K1670"/>
      <c r="L1670"/>
      <c r="M1670"/>
      <c r="N1670"/>
      <c r="O1670"/>
      <c r="P1670"/>
      <c r="Q1670" s="66"/>
      <c r="R1670" s="66"/>
    </row>
    <row r="1671" spans="7:18" x14ac:dyDescent="0.25">
      <c r="G1671"/>
      <c r="H1671"/>
      <c r="I1671"/>
      <c r="J1671"/>
      <c r="K1671"/>
      <c r="L1671"/>
      <c r="M1671"/>
      <c r="N1671"/>
      <c r="O1671"/>
      <c r="P1671"/>
      <c r="Q1671" s="66"/>
      <c r="R1671" s="66"/>
    </row>
    <row r="1672" spans="7:18" x14ac:dyDescent="0.25">
      <c r="G1672"/>
      <c r="H1672"/>
      <c r="I1672"/>
      <c r="J1672"/>
      <c r="K1672"/>
      <c r="L1672"/>
      <c r="M1672"/>
      <c r="N1672"/>
      <c r="O1672"/>
      <c r="P1672"/>
      <c r="Q1672" s="66"/>
      <c r="R1672" s="66"/>
    </row>
    <row r="1673" spans="7:18" x14ac:dyDescent="0.25">
      <c r="G1673"/>
      <c r="H1673"/>
      <c r="I1673"/>
      <c r="J1673"/>
      <c r="K1673"/>
      <c r="L1673"/>
      <c r="M1673"/>
      <c r="N1673"/>
      <c r="O1673"/>
      <c r="P1673"/>
      <c r="Q1673" s="66"/>
      <c r="R1673" s="66"/>
    </row>
    <row r="1674" spans="7:18" x14ac:dyDescent="0.25">
      <c r="G1674"/>
      <c r="H1674"/>
      <c r="I1674"/>
      <c r="J1674"/>
      <c r="K1674"/>
      <c r="L1674"/>
      <c r="M1674"/>
      <c r="N1674"/>
      <c r="O1674"/>
      <c r="P1674"/>
      <c r="Q1674" s="66"/>
      <c r="R1674" s="66"/>
    </row>
    <row r="1675" spans="7:18" x14ac:dyDescent="0.25">
      <c r="G1675"/>
      <c r="H1675"/>
      <c r="I1675"/>
      <c r="J1675"/>
      <c r="K1675"/>
      <c r="L1675"/>
      <c r="M1675"/>
      <c r="N1675"/>
      <c r="O1675"/>
      <c r="P1675"/>
      <c r="Q1675" s="66"/>
      <c r="R1675" s="66"/>
    </row>
    <row r="1676" spans="7:18" x14ac:dyDescent="0.25">
      <c r="G1676"/>
      <c r="H1676"/>
      <c r="I1676"/>
      <c r="J1676"/>
      <c r="K1676"/>
      <c r="L1676"/>
      <c r="M1676"/>
      <c r="N1676"/>
      <c r="O1676"/>
      <c r="P1676"/>
      <c r="Q1676" s="66"/>
      <c r="R1676" s="66"/>
    </row>
    <row r="1677" spans="7:18" x14ac:dyDescent="0.25">
      <c r="G1677"/>
      <c r="H1677"/>
      <c r="I1677"/>
      <c r="J1677"/>
      <c r="K1677"/>
      <c r="L1677"/>
      <c r="M1677"/>
      <c r="N1677"/>
      <c r="O1677"/>
      <c r="P1677"/>
      <c r="Q1677" s="66"/>
      <c r="R1677" s="66"/>
    </row>
    <row r="1678" spans="7:18" x14ac:dyDescent="0.25">
      <c r="G1678"/>
      <c r="H1678"/>
      <c r="I1678"/>
      <c r="J1678"/>
      <c r="K1678"/>
      <c r="L1678"/>
      <c r="M1678"/>
      <c r="N1678"/>
      <c r="O1678"/>
      <c r="P1678"/>
      <c r="Q1678" s="66"/>
      <c r="R1678" s="66"/>
    </row>
    <row r="1679" spans="7:18" x14ac:dyDescent="0.25">
      <c r="G1679"/>
      <c r="H1679"/>
      <c r="I1679"/>
      <c r="J1679"/>
      <c r="K1679"/>
      <c r="L1679"/>
      <c r="M1679"/>
      <c r="N1679"/>
      <c r="O1679"/>
      <c r="P1679"/>
      <c r="Q1679" s="66"/>
      <c r="R1679" s="66"/>
    </row>
    <row r="1680" spans="7:18" x14ac:dyDescent="0.25">
      <c r="G1680"/>
      <c r="H1680"/>
      <c r="I1680"/>
      <c r="J1680"/>
      <c r="K1680"/>
      <c r="L1680"/>
      <c r="M1680"/>
      <c r="N1680"/>
      <c r="O1680"/>
      <c r="P1680"/>
      <c r="Q1680" s="66"/>
      <c r="R1680" s="66"/>
    </row>
    <row r="1681" spans="7:18" x14ac:dyDescent="0.25">
      <c r="G1681"/>
      <c r="H1681"/>
      <c r="I1681"/>
      <c r="J1681"/>
      <c r="K1681"/>
      <c r="L1681"/>
      <c r="M1681"/>
      <c r="N1681"/>
      <c r="O1681"/>
      <c r="P1681"/>
      <c r="Q1681" s="66"/>
      <c r="R1681" s="66"/>
    </row>
    <row r="1682" spans="7:18" x14ac:dyDescent="0.25">
      <c r="G1682"/>
      <c r="H1682"/>
      <c r="I1682"/>
      <c r="J1682"/>
      <c r="K1682"/>
      <c r="L1682"/>
      <c r="M1682"/>
      <c r="N1682"/>
      <c r="O1682"/>
      <c r="P1682"/>
      <c r="Q1682" s="66"/>
      <c r="R1682" s="66"/>
    </row>
    <row r="1683" spans="7:18" x14ac:dyDescent="0.25">
      <c r="G1683"/>
      <c r="H1683"/>
      <c r="I1683"/>
      <c r="J1683"/>
      <c r="K1683"/>
      <c r="L1683"/>
      <c r="M1683"/>
      <c r="N1683"/>
      <c r="O1683"/>
      <c r="P1683"/>
      <c r="Q1683" s="66"/>
      <c r="R1683" s="66"/>
    </row>
    <row r="1684" spans="7:18" x14ac:dyDescent="0.25">
      <c r="G1684"/>
      <c r="H1684"/>
      <c r="I1684"/>
      <c r="J1684"/>
      <c r="K1684"/>
      <c r="L1684"/>
      <c r="M1684"/>
      <c r="N1684"/>
      <c r="O1684"/>
      <c r="P1684"/>
      <c r="Q1684" s="66"/>
      <c r="R1684" s="66"/>
    </row>
    <row r="1685" spans="7:18" x14ac:dyDescent="0.25">
      <c r="G1685"/>
      <c r="H1685"/>
      <c r="I1685"/>
      <c r="J1685"/>
      <c r="K1685"/>
      <c r="L1685"/>
      <c r="M1685"/>
      <c r="N1685"/>
      <c r="O1685"/>
      <c r="P1685"/>
      <c r="Q1685" s="66"/>
      <c r="R1685" s="66"/>
    </row>
    <row r="1686" spans="7:18" x14ac:dyDescent="0.25">
      <c r="G1686"/>
      <c r="H1686"/>
      <c r="I1686"/>
      <c r="J1686"/>
      <c r="K1686"/>
      <c r="L1686"/>
      <c r="M1686"/>
      <c r="N1686"/>
      <c r="O1686"/>
      <c r="P1686"/>
      <c r="Q1686" s="66"/>
      <c r="R1686" s="66"/>
    </row>
    <row r="1687" spans="7:18" x14ac:dyDescent="0.25">
      <c r="G1687"/>
      <c r="H1687"/>
      <c r="I1687"/>
      <c r="J1687"/>
      <c r="K1687"/>
      <c r="L1687"/>
      <c r="M1687"/>
      <c r="N1687"/>
      <c r="O1687"/>
      <c r="P1687"/>
      <c r="Q1687" s="66"/>
      <c r="R1687" s="66"/>
    </row>
    <row r="1688" spans="7:18" x14ac:dyDescent="0.25">
      <c r="G1688"/>
      <c r="H1688"/>
      <c r="I1688"/>
      <c r="J1688"/>
      <c r="K1688"/>
      <c r="L1688"/>
      <c r="M1688"/>
      <c r="N1688"/>
      <c r="O1688"/>
      <c r="P1688"/>
      <c r="Q1688" s="66"/>
      <c r="R1688" s="66"/>
    </row>
    <row r="1689" spans="7:18" x14ac:dyDescent="0.25">
      <c r="G1689"/>
      <c r="H1689"/>
      <c r="I1689"/>
      <c r="J1689"/>
      <c r="K1689"/>
      <c r="L1689"/>
      <c r="M1689"/>
      <c r="N1689"/>
      <c r="O1689"/>
      <c r="P1689"/>
      <c r="Q1689" s="66"/>
      <c r="R1689" s="66"/>
    </row>
    <row r="1690" spans="7:18" x14ac:dyDescent="0.25">
      <c r="G1690"/>
      <c r="H1690"/>
      <c r="I1690"/>
      <c r="J1690"/>
      <c r="K1690"/>
      <c r="L1690"/>
      <c r="M1690"/>
      <c r="N1690"/>
      <c r="O1690"/>
      <c r="P1690"/>
      <c r="Q1690" s="66"/>
      <c r="R1690" s="66"/>
    </row>
    <row r="1691" spans="7:18" x14ac:dyDescent="0.25">
      <c r="G1691"/>
      <c r="H1691"/>
      <c r="I1691"/>
      <c r="J1691"/>
      <c r="K1691"/>
      <c r="L1691"/>
      <c r="M1691"/>
      <c r="N1691"/>
      <c r="O1691"/>
      <c r="P1691"/>
      <c r="Q1691" s="66"/>
      <c r="R1691" s="66"/>
    </row>
    <row r="1692" spans="7:18" x14ac:dyDescent="0.25">
      <c r="G1692"/>
      <c r="H1692"/>
      <c r="I1692"/>
      <c r="J1692"/>
      <c r="K1692"/>
      <c r="L1692"/>
      <c r="M1692"/>
      <c r="N1692"/>
      <c r="O1692"/>
      <c r="P1692"/>
      <c r="Q1692" s="66"/>
      <c r="R1692" s="66"/>
    </row>
    <row r="1693" spans="7:18" x14ac:dyDescent="0.25">
      <c r="G1693"/>
      <c r="H1693"/>
      <c r="I1693"/>
      <c r="J1693"/>
      <c r="K1693"/>
      <c r="L1693"/>
      <c r="M1693"/>
      <c r="N1693"/>
      <c r="O1693"/>
      <c r="P1693"/>
      <c r="Q1693" s="66"/>
      <c r="R1693" s="66"/>
    </row>
    <row r="1694" spans="7:18" x14ac:dyDescent="0.25">
      <c r="G1694"/>
      <c r="H1694"/>
      <c r="I1694"/>
      <c r="J1694"/>
      <c r="K1694"/>
      <c r="L1694"/>
      <c r="M1694"/>
      <c r="N1694"/>
      <c r="O1694"/>
      <c r="P1694"/>
      <c r="Q1694" s="66"/>
      <c r="R1694" s="66"/>
    </row>
    <row r="1695" spans="7:18" x14ac:dyDescent="0.25">
      <c r="G1695"/>
      <c r="H1695"/>
      <c r="I1695"/>
      <c r="J1695"/>
      <c r="K1695"/>
      <c r="L1695"/>
      <c r="M1695"/>
      <c r="N1695"/>
      <c r="O1695"/>
      <c r="P1695"/>
      <c r="Q1695" s="66"/>
      <c r="R1695" s="66"/>
    </row>
    <row r="1696" spans="7:18" x14ac:dyDescent="0.25">
      <c r="G1696"/>
      <c r="H1696"/>
      <c r="I1696"/>
      <c r="J1696"/>
      <c r="K1696"/>
      <c r="L1696"/>
      <c r="M1696"/>
      <c r="N1696"/>
      <c r="O1696"/>
      <c r="P1696"/>
      <c r="Q1696" s="66"/>
      <c r="R1696" s="66"/>
    </row>
    <row r="1697" spans="7:18" x14ac:dyDescent="0.25">
      <c r="G1697"/>
      <c r="H1697"/>
      <c r="I1697"/>
      <c r="J1697"/>
      <c r="K1697"/>
      <c r="L1697"/>
      <c r="M1697"/>
      <c r="N1697"/>
      <c r="O1697"/>
      <c r="P1697"/>
      <c r="Q1697" s="66"/>
      <c r="R1697" s="66"/>
    </row>
    <row r="1698" spans="7:18" x14ac:dyDescent="0.25">
      <c r="G1698"/>
      <c r="H1698"/>
      <c r="I1698"/>
      <c r="J1698"/>
      <c r="K1698"/>
      <c r="L1698"/>
      <c r="M1698"/>
      <c r="N1698"/>
      <c r="O1698"/>
      <c r="P1698"/>
      <c r="Q1698" s="66"/>
      <c r="R1698" s="66"/>
    </row>
    <row r="1699" spans="7:18" x14ac:dyDescent="0.25">
      <c r="G1699"/>
      <c r="H1699"/>
      <c r="I1699"/>
      <c r="J1699"/>
      <c r="K1699"/>
      <c r="L1699"/>
      <c r="M1699"/>
      <c r="N1699"/>
      <c r="O1699"/>
      <c r="P1699"/>
      <c r="Q1699" s="66"/>
      <c r="R1699" s="66"/>
    </row>
    <row r="1700" spans="7:18" x14ac:dyDescent="0.25">
      <c r="G1700"/>
      <c r="H1700"/>
      <c r="I1700"/>
      <c r="J1700"/>
      <c r="K1700"/>
      <c r="L1700"/>
      <c r="M1700"/>
      <c r="N1700"/>
      <c r="O1700"/>
      <c r="P1700"/>
      <c r="Q1700" s="66"/>
      <c r="R1700" s="66"/>
    </row>
    <row r="1701" spans="7:18" x14ac:dyDescent="0.25">
      <c r="G1701"/>
      <c r="H1701"/>
      <c r="I1701"/>
      <c r="J1701"/>
      <c r="K1701"/>
      <c r="L1701"/>
      <c r="M1701"/>
      <c r="N1701"/>
      <c r="O1701"/>
      <c r="P1701"/>
      <c r="Q1701" s="66"/>
      <c r="R1701" s="66"/>
    </row>
    <row r="1702" spans="7:18" x14ac:dyDescent="0.25">
      <c r="G1702"/>
      <c r="H1702"/>
      <c r="I1702"/>
      <c r="J1702"/>
      <c r="K1702"/>
      <c r="L1702"/>
      <c r="M1702"/>
      <c r="N1702"/>
      <c r="O1702"/>
      <c r="P1702"/>
      <c r="Q1702" s="66"/>
      <c r="R1702" s="66"/>
    </row>
    <row r="1703" spans="7:18" x14ac:dyDescent="0.25">
      <c r="G1703"/>
      <c r="H1703"/>
      <c r="I1703"/>
      <c r="J1703"/>
      <c r="K1703"/>
      <c r="L1703"/>
      <c r="M1703"/>
      <c r="N1703"/>
      <c r="O1703"/>
      <c r="P1703"/>
      <c r="Q1703" s="66"/>
      <c r="R1703" s="66"/>
    </row>
    <row r="1704" spans="7:18" x14ac:dyDescent="0.25">
      <c r="G1704"/>
      <c r="H1704"/>
      <c r="I1704"/>
      <c r="J1704"/>
      <c r="K1704"/>
      <c r="L1704"/>
      <c r="M1704"/>
      <c r="N1704"/>
      <c r="O1704"/>
      <c r="P1704"/>
      <c r="Q1704" s="66"/>
      <c r="R1704" s="66"/>
    </row>
    <row r="1705" spans="7:18" x14ac:dyDescent="0.25">
      <c r="G1705"/>
      <c r="H1705"/>
      <c r="I1705"/>
      <c r="J1705"/>
      <c r="K1705"/>
      <c r="L1705"/>
      <c r="M1705"/>
      <c r="N1705"/>
      <c r="O1705"/>
      <c r="P1705"/>
      <c r="Q1705" s="66"/>
      <c r="R1705" s="66"/>
    </row>
    <row r="1706" spans="7:18" x14ac:dyDescent="0.25">
      <c r="G1706"/>
      <c r="H1706"/>
      <c r="I1706"/>
      <c r="J1706"/>
      <c r="K1706"/>
      <c r="L1706"/>
      <c r="M1706"/>
      <c r="N1706"/>
      <c r="O1706"/>
      <c r="P1706"/>
      <c r="Q1706" s="66"/>
      <c r="R1706" s="66"/>
    </row>
    <row r="1707" spans="7:18" x14ac:dyDescent="0.25">
      <c r="G1707"/>
      <c r="H1707"/>
      <c r="I1707"/>
      <c r="J1707"/>
      <c r="K1707"/>
      <c r="L1707"/>
      <c r="M1707"/>
      <c r="N1707"/>
      <c r="O1707"/>
      <c r="P1707"/>
      <c r="Q1707" s="66"/>
      <c r="R1707" s="66"/>
    </row>
    <row r="1708" spans="7:18" x14ac:dyDescent="0.25">
      <c r="G1708"/>
      <c r="H1708"/>
      <c r="I1708"/>
      <c r="J1708"/>
      <c r="K1708"/>
      <c r="L1708"/>
      <c r="M1708"/>
      <c r="N1708"/>
      <c r="O1708"/>
      <c r="P1708"/>
      <c r="Q1708" s="66"/>
      <c r="R1708" s="66"/>
    </row>
    <row r="1709" spans="7:18" x14ac:dyDescent="0.25">
      <c r="G1709"/>
      <c r="H1709"/>
      <c r="I1709"/>
      <c r="J1709"/>
      <c r="K1709"/>
      <c r="L1709"/>
      <c r="M1709"/>
      <c r="N1709"/>
      <c r="O1709"/>
      <c r="P1709"/>
      <c r="Q1709" s="66"/>
      <c r="R1709" s="66"/>
    </row>
    <row r="1710" spans="7:18" x14ac:dyDescent="0.25">
      <c r="G1710"/>
      <c r="H1710"/>
      <c r="I1710"/>
      <c r="J1710"/>
      <c r="K1710"/>
      <c r="L1710"/>
      <c r="M1710"/>
      <c r="N1710"/>
      <c r="O1710"/>
      <c r="P1710"/>
      <c r="Q1710" s="66"/>
      <c r="R1710" s="66"/>
    </row>
    <row r="1711" spans="7:18" x14ac:dyDescent="0.25">
      <c r="G1711"/>
      <c r="H1711"/>
      <c r="I1711"/>
      <c r="J1711"/>
      <c r="K1711"/>
      <c r="L1711"/>
      <c r="M1711"/>
      <c r="N1711"/>
      <c r="O1711"/>
      <c r="P1711"/>
      <c r="Q1711" s="66"/>
      <c r="R1711" s="66"/>
    </row>
    <row r="1712" spans="7:18" x14ac:dyDescent="0.25">
      <c r="G1712"/>
      <c r="H1712"/>
      <c r="I1712"/>
      <c r="J1712"/>
      <c r="K1712"/>
      <c r="L1712"/>
      <c r="M1712"/>
      <c r="N1712"/>
      <c r="O1712"/>
      <c r="P1712"/>
      <c r="Q1712" s="66"/>
      <c r="R1712" s="66"/>
    </row>
    <row r="1713" spans="7:18" x14ac:dyDescent="0.25">
      <c r="G1713"/>
      <c r="H1713"/>
      <c r="I1713"/>
      <c r="J1713"/>
      <c r="K1713"/>
      <c r="L1713"/>
      <c r="M1713"/>
      <c r="N1713"/>
      <c r="O1713"/>
      <c r="P1713"/>
      <c r="Q1713" s="66"/>
      <c r="R1713" s="66"/>
    </row>
    <row r="1714" spans="7:18" x14ac:dyDescent="0.25">
      <c r="G1714"/>
      <c r="H1714"/>
      <c r="I1714"/>
      <c r="J1714"/>
      <c r="K1714"/>
      <c r="L1714"/>
      <c r="M1714"/>
      <c r="N1714"/>
      <c r="O1714"/>
      <c r="P1714"/>
      <c r="Q1714" s="66"/>
      <c r="R1714" s="66"/>
    </row>
    <row r="1715" spans="7:18" x14ac:dyDescent="0.25">
      <c r="G1715"/>
      <c r="H1715"/>
      <c r="I1715"/>
      <c r="J1715"/>
      <c r="K1715"/>
      <c r="L1715"/>
      <c r="M1715"/>
      <c r="N1715"/>
      <c r="O1715"/>
      <c r="P1715"/>
      <c r="Q1715" s="66"/>
      <c r="R1715" s="66"/>
    </row>
    <row r="1716" spans="7:18" x14ac:dyDescent="0.25">
      <c r="G1716"/>
      <c r="H1716"/>
      <c r="I1716"/>
      <c r="J1716"/>
      <c r="K1716"/>
      <c r="L1716"/>
      <c r="M1716"/>
      <c r="N1716"/>
      <c r="O1716"/>
      <c r="P1716"/>
      <c r="Q1716" s="66"/>
      <c r="R1716" s="66"/>
    </row>
    <row r="1717" spans="7:18" x14ac:dyDescent="0.25">
      <c r="G1717"/>
      <c r="H1717"/>
      <c r="I1717"/>
      <c r="J1717"/>
      <c r="K1717"/>
      <c r="L1717"/>
      <c r="M1717"/>
      <c r="N1717"/>
      <c r="O1717"/>
      <c r="P1717"/>
      <c r="Q1717" s="66"/>
      <c r="R1717" s="66"/>
    </row>
    <row r="1718" spans="7:18" x14ac:dyDescent="0.25">
      <c r="G1718"/>
      <c r="H1718"/>
      <c r="I1718"/>
      <c r="J1718"/>
      <c r="K1718"/>
      <c r="L1718"/>
      <c r="M1718"/>
      <c r="N1718"/>
      <c r="O1718"/>
      <c r="P1718"/>
      <c r="Q1718" s="66"/>
      <c r="R1718" s="66"/>
    </row>
    <row r="1719" spans="7:18" x14ac:dyDescent="0.25">
      <c r="G1719"/>
      <c r="H1719"/>
      <c r="I1719"/>
      <c r="J1719"/>
      <c r="K1719"/>
      <c r="L1719"/>
      <c r="M1719"/>
      <c r="N1719"/>
      <c r="O1719"/>
      <c r="P1719"/>
      <c r="Q1719" s="66"/>
      <c r="R1719" s="66"/>
    </row>
    <row r="1720" spans="7:18" x14ac:dyDescent="0.25">
      <c r="G1720"/>
      <c r="H1720"/>
      <c r="I1720"/>
      <c r="J1720"/>
      <c r="K1720"/>
      <c r="L1720"/>
      <c r="M1720"/>
      <c r="N1720"/>
      <c r="O1720"/>
      <c r="P1720"/>
      <c r="Q1720" s="66"/>
      <c r="R1720" s="66"/>
    </row>
    <row r="1721" spans="7:18" x14ac:dyDescent="0.25">
      <c r="G1721"/>
      <c r="H1721"/>
      <c r="I1721"/>
      <c r="J1721"/>
      <c r="K1721"/>
      <c r="L1721"/>
      <c r="M1721"/>
      <c r="N1721"/>
      <c r="O1721"/>
      <c r="P1721"/>
      <c r="Q1721" s="66"/>
      <c r="R1721" s="66"/>
    </row>
    <row r="1722" spans="7:18" x14ac:dyDescent="0.25">
      <c r="G1722"/>
      <c r="H1722"/>
      <c r="I1722"/>
      <c r="J1722"/>
      <c r="K1722"/>
      <c r="L1722"/>
      <c r="M1722"/>
      <c r="N1722"/>
      <c r="O1722"/>
      <c r="P1722"/>
      <c r="Q1722" s="66"/>
      <c r="R1722" s="66"/>
    </row>
    <row r="1723" spans="7:18" x14ac:dyDescent="0.25">
      <c r="G1723"/>
      <c r="H1723"/>
      <c r="I1723"/>
      <c r="J1723"/>
      <c r="K1723"/>
      <c r="L1723"/>
      <c r="M1723"/>
      <c r="N1723"/>
      <c r="O1723"/>
      <c r="P1723"/>
      <c r="Q1723" s="66"/>
      <c r="R1723" s="66"/>
    </row>
    <row r="1724" spans="7:18" x14ac:dyDescent="0.25">
      <c r="G1724"/>
      <c r="H1724"/>
      <c r="I1724"/>
      <c r="J1724"/>
      <c r="K1724"/>
      <c r="L1724"/>
      <c r="M1724"/>
      <c r="N1724"/>
      <c r="O1724"/>
      <c r="P1724"/>
      <c r="Q1724" s="66"/>
      <c r="R1724" s="66"/>
    </row>
    <row r="1725" spans="7:18" x14ac:dyDescent="0.25">
      <c r="G1725"/>
      <c r="H1725"/>
      <c r="I1725"/>
      <c r="J1725"/>
      <c r="K1725"/>
      <c r="L1725"/>
      <c r="M1725"/>
      <c r="N1725"/>
      <c r="O1725"/>
      <c r="P1725"/>
      <c r="Q1725" s="66"/>
      <c r="R1725" s="66"/>
    </row>
    <row r="1726" spans="7:18" x14ac:dyDescent="0.25">
      <c r="G1726"/>
      <c r="H1726"/>
      <c r="I1726"/>
      <c r="J1726"/>
      <c r="K1726"/>
      <c r="L1726"/>
      <c r="M1726"/>
      <c r="N1726"/>
      <c r="O1726"/>
      <c r="P1726"/>
      <c r="Q1726" s="66"/>
      <c r="R1726" s="66"/>
    </row>
    <row r="1727" spans="7:18" x14ac:dyDescent="0.25">
      <c r="G1727"/>
      <c r="H1727"/>
      <c r="I1727"/>
      <c r="J1727"/>
      <c r="K1727"/>
      <c r="L1727"/>
      <c r="M1727"/>
      <c r="N1727"/>
      <c r="O1727"/>
      <c r="P1727"/>
      <c r="Q1727" s="66"/>
      <c r="R1727" s="66"/>
    </row>
    <row r="1728" spans="7:18" x14ac:dyDescent="0.25">
      <c r="G1728"/>
      <c r="H1728"/>
      <c r="I1728"/>
      <c r="J1728"/>
      <c r="K1728"/>
      <c r="L1728"/>
      <c r="M1728"/>
      <c r="N1728"/>
      <c r="O1728"/>
      <c r="P1728"/>
      <c r="Q1728" s="66"/>
      <c r="R1728" s="66"/>
    </row>
    <row r="1729" spans="7:18" x14ac:dyDescent="0.25">
      <c r="G1729"/>
      <c r="H1729"/>
      <c r="I1729"/>
      <c r="J1729"/>
      <c r="K1729"/>
      <c r="L1729"/>
      <c r="M1729"/>
      <c r="N1729"/>
      <c r="O1729"/>
      <c r="P1729"/>
      <c r="Q1729" s="66"/>
      <c r="R1729" s="66"/>
    </row>
    <row r="1730" spans="7:18" x14ac:dyDescent="0.25">
      <c r="G1730"/>
      <c r="H1730"/>
      <c r="I1730"/>
      <c r="J1730"/>
      <c r="K1730"/>
      <c r="L1730"/>
      <c r="M1730"/>
      <c r="N1730"/>
      <c r="O1730"/>
      <c r="P1730"/>
      <c r="Q1730" s="66"/>
      <c r="R1730" s="66"/>
    </row>
    <row r="1731" spans="7:18" x14ac:dyDescent="0.25">
      <c r="G1731"/>
      <c r="H1731"/>
      <c r="I1731"/>
      <c r="J1731"/>
      <c r="K1731"/>
      <c r="L1731"/>
      <c r="M1731"/>
      <c r="N1731"/>
      <c r="O1731"/>
      <c r="P1731"/>
      <c r="Q1731" s="66"/>
      <c r="R1731" s="66"/>
    </row>
    <row r="1732" spans="7:18" x14ac:dyDescent="0.25">
      <c r="G1732"/>
      <c r="H1732"/>
      <c r="I1732"/>
      <c r="J1732"/>
      <c r="K1732"/>
      <c r="L1732"/>
      <c r="M1732"/>
      <c r="N1732"/>
      <c r="O1732"/>
      <c r="P1732"/>
      <c r="Q1732" s="66"/>
      <c r="R1732" s="66"/>
    </row>
    <row r="1733" spans="7:18" x14ac:dyDescent="0.25">
      <c r="G1733"/>
      <c r="H1733"/>
      <c r="I1733"/>
      <c r="J1733"/>
      <c r="K1733"/>
      <c r="L1733"/>
      <c r="M1733"/>
      <c r="N1733"/>
      <c r="O1733"/>
      <c r="P1733"/>
      <c r="Q1733" s="66"/>
      <c r="R1733" s="66"/>
    </row>
    <row r="1734" spans="7:18" x14ac:dyDescent="0.25">
      <c r="G1734"/>
      <c r="H1734"/>
      <c r="I1734"/>
      <c r="J1734"/>
      <c r="K1734"/>
      <c r="L1734"/>
      <c r="M1734"/>
      <c r="N1734"/>
      <c r="O1734"/>
      <c r="P1734"/>
      <c r="Q1734" s="66"/>
      <c r="R1734" s="66"/>
    </row>
    <row r="1735" spans="7:18" x14ac:dyDescent="0.25">
      <c r="G1735"/>
      <c r="H1735"/>
      <c r="I1735"/>
      <c r="J1735"/>
      <c r="K1735"/>
      <c r="L1735"/>
      <c r="M1735"/>
      <c r="N1735"/>
      <c r="O1735"/>
      <c r="P1735"/>
      <c r="Q1735" s="66"/>
      <c r="R1735" s="66"/>
    </row>
    <row r="1736" spans="7:18" x14ac:dyDescent="0.25">
      <c r="G1736"/>
      <c r="H1736"/>
      <c r="I1736"/>
      <c r="J1736"/>
      <c r="K1736"/>
      <c r="L1736"/>
      <c r="M1736"/>
      <c r="N1736"/>
      <c r="O1736"/>
      <c r="P1736"/>
      <c r="Q1736" s="66"/>
      <c r="R1736" s="66"/>
    </row>
    <row r="1737" spans="7:18" x14ac:dyDescent="0.25">
      <c r="G1737"/>
      <c r="H1737"/>
      <c r="I1737"/>
      <c r="J1737"/>
      <c r="K1737"/>
      <c r="L1737"/>
      <c r="M1737"/>
      <c r="N1737"/>
      <c r="O1737"/>
      <c r="P1737"/>
      <c r="Q1737" s="66"/>
      <c r="R1737" s="66"/>
    </row>
    <row r="1738" spans="7:18" x14ac:dyDescent="0.25">
      <c r="G1738"/>
      <c r="H1738"/>
      <c r="I1738"/>
      <c r="J1738"/>
      <c r="K1738"/>
      <c r="L1738"/>
      <c r="M1738"/>
      <c r="N1738"/>
      <c r="O1738"/>
      <c r="P1738"/>
      <c r="Q1738" s="66"/>
      <c r="R1738" s="66"/>
    </row>
    <row r="1739" spans="7:18" x14ac:dyDescent="0.25">
      <c r="G1739"/>
      <c r="H1739"/>
      <c r="I1739"/>
      <c r="J1739"/>
      <c r="K1739"/>
      <c r="L1739"/>
      <c r="M1739"/>
      <c r="N1739"/>
      <c r="O1739"/>
      <c r="P1739"/>
      <c r="Q1739" s="66"/>
      <c r="R1739" s="66"/>
    </row>
    <row r="1740" spans="7:18" x14ac:dyDescent="0.25">
      <c r="G1740"/>
      <c r="H1740"/>
      <c r="I1740"/>
      <c r="J1740"/>
      <c r="K1740"/>
      <c r="L1740"/>
      <c r="M1740"/>
      <c r="N1740"/>
      <c r="O1740"/>
      <c r="P1740"/>
      <c r="Q1740" s="66"/>
      <c r="R1740" s="66"/>
    </row>
    <row r="1741" spans="7:18" x14ac:dyDescent="0.25">
      <c r="G1741"/>
      <c r="H1741"/>
      <c r="I1741"/>
      <c r="J1741"/>
      <c r="K1741"/>
      <c r="L1741"/>
      <c r="M1741"/>
      <c r="N1741"/>
      <c r="O1741"/>
      <c r="P1741"/>
      <c r="Q1741" s="66"/>
      <c r="R1741" s="66"/>
    </row>
    <row r="1742" spans="7:18" x14ac:dyDescent="0.25">
      <c r="G1742"/>
      <c r="H1742"/>
      <c r="I1742"/>
      <c r="J1742"/>
      <c r="K1742"/>
      <c r="L1742"/>
      <c r="M1742"/>
      <c r="N1742"/>
      <c r="O1742"/>
      <c r="P1742"/>
      <c r="Q1742" s="66"/>
      <c r="R1742" s="66"/>
    </row>
    <row r="1743" spans="7:18" x14ac:dyDescent="0.25">
      <c r="G1743"/>
      <c r="H1743"/>
      <c r="I1743"/>
      <c r="J1743"/>
      <c r="K1743"/>
      <c r="L1743"/>
      <c r="M1743"/>
      <c r="N1743"/>
      <c r="O1743"/>
      <c r="P1743"/>
      <c r="Q1743" s="66"/>
      <c r="R1743" s="66"/>
    </row>
    <row r="1744" spans="7:18" x14ac:dyDescent="0.25"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7:18" x14ac:dyDescent="0.25">
      <c r="G1745"/>
      <c r="H1745"/>
      <c r="I1745"/>
      <c r="J1745"/>
      <c r="K1745"/>
      <c r="L1745"/>
      <c r="M1745"/>
      <c r="N1745"/>
      <c r="O1745"/>
      <c r="P1745"/>
      <c r="Q1745" s="66"/>
      <c r="R1745" s="66"/>
    </row>
    <row r="1746" spans="7:18" x14ac:dyDescent="0.25">
      <c r="G1746"/>
      <c r="H1746"/>
      <c r="I1746"/>
      <c r="J1746"/>
      <c r="K1746"/>
      <c r="L1746"/>
      <c r="M1746"/>
      <c r="N1746"/>
      <c r="O1746"/>
      <c r="P1746"/>
      <c r="Q1746" s="66"/>
      <c r="R1746" s="66"/>
    </row>
    <row r="1747" spans="7:18" x14ac:dyDescent="0.25">
      <c r="G1747"/>
      <c r="H1747"/>
      <c r="I1747"/>
      <c r="J1747"/>
      <c r="K1747"/>
      <c r="L1747"/>
      <c r="M1747"/>
      <c r="N1747"/>
      <c r="O1747"/>
      <c r="P1747"/>
      <c r="Q1747" s="66"/>
      <c r="R1747" s="66"/>
    </row>
    <row r="1748" spans="7:18" x14ac:dyDescent="0.25">
      <c r="G1748"/>
      <c r="H1748"/>
      <c r="I1748"/>
      <c r="J1748"/>
      <c r="K1748"/>
      <c r="L1748"/>
      <c r="M1748"/>
      <c r="N1748"/>
      <c r="O1748"/>
      <c r="P1748"/>
      <c r="Q1748" s="66"/>
      <c r="R1748" s="66"/>
    </row>
    <row r="1749" spans="7:18" x14ac:dyDescent="0.25">
      <c r="G1749"/>
      <c r="H1749"/>
      <c r="I1749"/>
      <c r="J1749"/>
      <c r="K1749"/>
      <c r="L1749"/>
      <c r="M1749"/>
      <c r="N1749"/>
      <c r="O1749"/>
      <c r="P1749"/>
      <c r="Q1749" s="66"/>
      <c r="R1749" s="66"/>
    </row>
    <row r="1750" spans="7:18" x14ac:dyDescent="0.25">
      <c r="G1750"/>
      <c r="H1750"/>
      <c r="I1750"/>
      <c r="J1750"/>
      <c r="K1750"/>
      <c r="L1750"/>
      <c r="M1750"/>
      <c r="N1750"/>
      <c r="O1750"/>
      <c r="P1750"/>
      <c r="Q1750" s="66"/>
      <c r="R1750" s="66"/>
    </row>
    <row r="1751" spans="7:18" x14ac:dyDescent="0.25">
      <c r="G1751"/>
      <c r="H1751"/>
      <c r="I1751"/>
      <c r="J1751"/>
      <c r="K1751"/>
      <c r="L1751"/>
      <c r="M1751"/>
      <c r="N1751"/>
      <c r="O1751"/>
      <c r="P1751"/>
      <c r="Q1751" s="66"/>
      <c r="R1751" s="66"/>
    </row>
    <row r="1752" spans="7:18" x14ac:dyDescent="0.25">
      <c r="G1752"/>
      <c r="H1752"/>
      <c r="I1752"/>
      <c r="J1752"/>
      <c r="K1752"/>
      <c r="L1752"/>
      <c r="M1752"/>
      <c r="N1752"/>
      <c r="O1752"/>
      <c r="P1752"/>
      <c r="Q1752" s="66"/>
      <c r="R1752" s="66"/>
    </row>
    <row r="1753" spans="7:18" x14ac:dyDescent="0.25">
      <c r="G1753"/>
      <c r="H1753"/>
      <c r="I1753"/>
      <c r="J1753"/>
      <c r="K1753"/>
      <c r="L1753"/>
      <c r="M1753"/>
      <c r="N1753"/>
      <c r="O1753"/>
      <c r="P1753"/>
      <c r="Q1753" s="66"/>
      <c r="R1753" s="66"/>
    </row>
    <row r="1754" spans="7:18" x14ac:dyDescent="0.25">
      <c r="G1754"/>
      <c r="H1754"/>
      <c r="I1754"/>
      <c r="J1754"/>
      <c r="K1754"/>
      <c r="L1754"/>
      <c r="M1754"/>
      <c r="N1754"/>
      <c r="O1754"/>
      <c r="P1754"/>
      <c r="Q1754" s="66"/>
      <c r="R1754" s="66"/>
    </row>
    <row r="1755" spans="7:18" x14ac:dyDescent="0.25">
      <c r="G1755"/>
      <c r="H1755"/>
      <c r="I1755"/>
      <c r="J1755"/>
      <c r="K1755"/>
      <c r="L1755"/>
      <c r="M1755"/>
      <c r="N1755"/>
      <c r="O1755"/>
      <c r="P1755"/>
      <c r="Q1755" s="66"/>
      <c r="R1755" s="66"/>
    </row>
    <row r="1756" spans="7:18" x14ac:dyDescent="0.25">
      <c r="G1756"/>
      <c r="H1756"/>
      <c r="I1756"/>
      <c r="J1756"/>
      <c r="K1756"/>
      <c r="L1756"/>
      <c r="M1756"/>
      <c r="N1756"/>
      <c r="O1756"/>
      <c r="P1756"/>
      <c r="Q1756" s="66"/>
      <c r="R1756" s="66"/>
    </row>
    <row r="1757" spans="7:18" x14ac:dyDescent="0.25">
      <c r="G1757"/>
      <c r="H1757"/>
      <c r="I1757"/>
      <c r="J1757"/>
      <c r="K1757"/>
      <c r="L1757"/>
      <c r="M1757"/>
      <c r="N1757"/>
      <c r="O1757"/>
      <c r="P1757"/>
      <c r="Q1757" s="66"/>
      <c r="R1757" s="66"/>
    </row>
    <row r="1758" spans="7:18" x14ac:dyDescent="0.25">
      <c r="G1758"/>
      <c r="H1758"/>
      <c r="I1758"/>
      <c r="J1758"/>
      <c r="K1758"/>
      <c r="L1758"/>
      <c r="M1758"/>
      <c r="N1758"/>
      <c r="O1758"/>
      <c r="P1758"/>
      <c r="Q1758" s="66"/>
      <c r="R1758" s="66"/>
    </row>
    <row r="1759" spans="7:18" x14ac:dyDescent="0.25">
      <c r="G1759"/>
      <c r="H1759"/>
      <c r="I1759"/>
      <c r="J1759"/>
      <c r="K1759"/>
      <c r="L1759"/>
      <c r="M1759"/>
      <c r="N1759"/>
      <c r="O1759"/>
      <c r="P1759"/>
      <c r="Q1759" s="66"/>
      <c r="R1759" s="66"/>
    </row>
    <row r="1760" spans="7:18" x14ac:dyDescent="0.25">
      <c r="G1760"/>
      <c r="H1760"/>
      <c r="I1760"/>
      <c r="J1760"/>
      <c r="K1760"/>
      <c r="L1760"/>
      <c r="M1760"/>
      <c r="N1760"/>
      <c r="O1760"/>
      <c r="P1760"/>
      <c r="Q1760" s="66"/>
      <c r="R1760" s="66"/>
    </row>
    <row r="1761" spans="7:18" x14ac:dyDescent="0.25">
      <c r="G1761"/>
      <c r="H1761"/>
      <c r="I1761"/>
      <c r="J1761"/>
      <c r="K1761"/>
      <c r="L1761"/>
      <c r="M1761"/>
      <c r="N1761"/>
      <c r="O1761"/>
      <c r="P1761"/>
      <c r="Q1761" s="66"/>
      <c r="R1761" s="66"/>
    </row>
    <row r="1762" spans="7:18" x14ac:dyDescent="0.25">
      <c r="G1762"/>
      <c r="H1762"/>
      <c r="I1762"/>
      <c r="J1762"/>
      <c r="K1762"/>
      <c r="L1762"/>
      <c r="M1762"/>
      <c r="N1762"/>
      <c r="O1762"/>
      <c r="P1762"/>
      <c r="Q1762" s="66"/>
      <c r="R1762" s="66"/>
    </row>
    <row r="1763" spans="7:18" x14ac:dyDescent="0.25">
      <c r="G1763"/>
      <c r="H1763"/>
      <c r="I1763"/>
      <c r="J1763"/>
      <c r="K1763"/>
      <c r="L1763"/>
      <c r="M1763"/>
      <c r="N1763"/>
      <c r="O1763"/>
      <c r="P1763"/>
      <c r="Q1763" s="66"/>
      <c r="R1763" s="66"/>
    </row>
    <row r="1764" spans="7:18" x14ac:dyDescent="0.25">
      <c r="G1764"/>
      <c r="H1764"/>
      <c r="I1764"/>
      <c r="J1764"/>
      <c r="K1764"/>
      <c r="L1764"/>
      <c r="M1764"/>
      <c r="N1764"/>
      <c r="O1764"/>
      <c r="P1764"/>
      <c r="Q1764" s="66"/>
      <c r="R1764" s="66"/>
    </row>
    <row r="1765" spans="7:18" x14ac:dyDescent="0.25">
      <c r="G1765"/>
      <c r="H1765"/>
      <c r="I1765"/>
      <c r="J1765"/>
      <c r="K1765"/>
      <c r="L1765"/>
      <c r="M1765"/>
      <c r="N1765"/>
      <c r="O1765"/>
      <c r="P1765"/>
      <c r="Q1765" s="66"/>
      <c r="R1765" s="66"/>
    </row>
    <row r="1766" spans="7:18" x14ac:dyDescent="0.25">
      <c r="G1766"/>
      <c r="H1766"/>
      <c r="I1766"/>
      <c r="J1766"/>
      <c r="K1766"/>
      <c r="L1766"/>
      <c r="M1766"/>
      <c r="N1766"/>
      <c r="O1766"/>
      <c r="P1766"/>
      <c r="Q1766" s="66"/>
      <c r="R1766" s="66"/>
    </row>
    <row r="1767" spans="7:18" x14ac:dyDescent="0.25">
      <c r="G1767"/>
      <c r="H1767"/>
      <c r="I1767"/>
      <c r="J1767"/>
      <c r="K1767"/>
      <c r="L1767"/>
      <c r="M1767"/>
      <c r="N1767"/>
      <c r="O1767"/>
      <c r="P1767"/>
      <c r="Q1767" s="66"/>
      <c r="R1767" s="66"/>
    </row>
    <row r="1768" spans="7:18" x14ac:dyDescent="0.25">
      <c r="G1768"/>
      <c r="H1768"/>
      <c r="I1768"/>
      <c r="J1768"/>
      <c r="K1768"/>
      <c r="L1768"/>
      <c r="M1768"/>
      <c r="N1768"/>
      <c r="O1768"/>
      <c r="P1768"/>
      <c r="Q1768" s="66"/>
      <c r="R1768" s="66"/>
    </row>
    <row r="1769" spans="7:18" x14ac:dyDescent="0.25">
      <c r="G1769"/>
      <c r="H1769"/>
      <c r="I1769"/>
      <c r="J1769"/>
      <c r="K1769"/>
      <c r="L1769"/>
      <c r="M1769"/>
      <c r="N1769"/>
      <c r="O1769"/>
      <c r="P1769"/>
      <c r="Q1769" s="66"/>
      <c r="R1769" s="66"/>
    </row>
    <row r="1770" spans="7:18" x14ac:dyDescent="0.25">
      <c r="G1770"/>
      <c r="H1770"/>
      <c r="I1770"/>
      <c r="J1770"/>
      <c r="K1770"/>
      <c r="L1770"/>
      <c r="M1770"/>
      <c r="N1770"/>
      <c r="O1770"/>
      <c r="P1770"/>
      <c r="Q1770" s="66"/>
      <c r="R1770" s="66"/>
    </row>
    <row r="1771" spans="7:18" x14ac:dyDescent="0.25">
      <c r="G1771"/>
      <c r="H1771"/>
      <c r="I1771"/>
      <c r="J1771"/>
      <c r="K1771"/>
      <c r="L1771"/>
      <c r="M1771"/>
      <c r="N1771"/>
      <c r="O1771"/>
      <c r="P1771"/>
      <c r="Q1771" s="66"/>
      <c r="R1771" s="66"/>
    </row>
    <row r="1772" spans="7:18" x14ac:dyDescent="0.25">
      <c r="G1772"/>
      <c r="H1772"/>
      <c r="I1772"/>
      <c r="J1772"/>
      <c r="K1772"/>
      <c r="L1772"/>
      <c r="M1772"/>
      <c r="N1772"/>
      <c r="O1772"/>
      <c r="P1772"/>
      <c r="Q1772" s="66"/>
      <c r="R1772" s="66"/>
    </row>
    <row r="1773" spans="7:18" x14ac:dyDescent="0.25">
      <c r="G1773"/>
      <c r="H1773"/>
      <c r="I1773"/>
      <c r="J1773"/>
      <c r="K1773"/>
      <c r="L1773"/>
      <c r="M1773"/>
      <c r="N1773"/>
      <c r="O1773"/>
      <c r="P1773"/>
      <c r="Q1773" s="66"/>
      <c r="R1773" s="66"/>
    </row>
    <row r="1774" spans="7:18" x14ac:dyDescent="0.25">
      <c r="G1774"/>
      <c r="H1774"/>
      <c r="I1774"/>
      <c r="J1774"/>
      <c r="K1774"/>
      <c r="L1774"/>
      <c r="M1774"/>
      <c r="N1774"/>
      <c r="O1774"/>
      <c r="P1774"/>
      <c r="Q1774" s="66"/>
      <c r="R1774" s="66"/>
    </row>
    <row r="1775" spans="7:18" x14ac:dyDescent="0.25">
      <c r="G1775"/>
      <c r="H1775"/>
      <c r="I1775"/>
      <c r="J1775"/>
      <c r="K1775"/>
      <c r="L1775"/>
      <c r="M1775"/>
      <c r="N1775"/>
      <c r="O1775"/>
      <c r="P1775"/>
      <c r="Q1775" s="66"/>
      <c r="R1775" s="66"/>
    </row>
    <row r="1776" spans="7:18" x14ac:dyDescent="0.25">
      <c r="G1776"/>
      <c r="H1776"/>
      <c r="I1776"/>
      <c r="J1776"/>
      <c r="K1776"/>
      <c r="L1776"/>
      <c r="M1776"/>
      <c r="N1776"/>
      <c r="O1776"/>
      <c r="P1776"/>
      <c r="Q1776" s="66"/>
      <c r="R1776" s="66"/>
    </row>
    <row r="1777" spans="7:18" x14ac:dyDescent="0.25">
      <c r="G1777"/>
      <c r="H1777"/>
      <c r="I1777"/>
      <c r="J1777"/>
      <c r="K1777"/>
      <c r="L1777"/>
      <c r="M1777"/>
      <c r="N1777"/>
      <c r="O1777"/>
      <c r="P1777"/>
      <c r="Q1777" s="66"/>
      <c r="R1777" s="66"/>
    </row>
    <row r="1778" spans="7:18" x14ac:dyDescent="0.25">
      <c r="G1778"/>
      <c r="H1778"/>
      <c r="I1778"/>
      <c r="J1778"/>
      <c r="K1778"/>
      <c r="L1778"/>
      <c r="M1778"/>
      <c r="N1778"/>
      <c r="O1778"/>
      <c r="P1778"/>
      <c r="Q1778" s="66"/>
      <c r="R1778" s="66"/>
    </row>
    <row r="1779" spans="7:18" x14ac:dyDescent="0.25">
      <c r="G1779"/>
      <c r="H1779"/>
      <c r="I1779"/>
      <c r="J1779"/>
      <c r="K1779"/>
      <c r="L1779"/>
      <c r="M1779"/>
      <c r="N1779"/>
      <c r="O1779"/>
      <c r="P1779"/>
      <c r="Q1779" s="66"/>
      <c r="R1779" s="66"/>
    </row>
    <row r="1780" spans="7:18" x14ac:dyDescent="0.25">
      <c r="G1780"/>
      <c r="H1780"/>
      <c r="I1780"/>
      <c r="J1780"/>
      <c r="K1780"/>
      <c r="L1780"/>
      <c r="M1780"/>
      <c r="N1780"/>
      <c r="O1780"/>
      <c r="P1780"/>
      <c r="Q1780" s="66"/>
      <c r="R1780" s="66"/>
    </row>
    <row r="1781" spans="7:18" x14ac:dyDescent="0.25">
      <c r="G1781"/>
      <c r="H1781"/>
      <c r="I1781"/>
      <c r="J1781"/>
      <c r="K1781"/>
      <c r="L1781"/>
      <c r="M1781"/>
      <c r="N1781"/>
      <c r="O1781"/>
      <c r="P1781"/>
      <c r="Q1781" s="66"/>
      <c r="R1781" s="66"/>
    </row>
    <row r="1782" spans="7:18" x14ac:dyDescent="0.25">
      <c r="G1782"/>
      <c r="H1782"/>
      <c r="I1782"/>
      <c r="J1782"/>
      <c r="K1782"/>
      <c r="L1782"/>
      <c r="M1782"/>
      <c r="N1782"/>
      <c r="O1782"/>
      <c r="P1782"/>
      <c r="Q1782" s="66"/>
      <c r="R1782" s="66"/>
    </row>
    <row r="1783" spans="7:18" x14ac:dyDescent="0.25">
      <c r="G1783"/>
      <c r="H1783"/>
      <c r="I1783"/>
      <c r="J1783"/>
      <c r="K1783"/>
      <c r="L1783"/>
      <c r="M1783"/>
      <c r="N1783"/>
      <c r="O1783"/>
      <c r="P1783"/>
      <c r="Q1783" s="66"/>
      <c r="R1783" s="66"/>
    </row>
    <row r="1784" spans="7:18" x14ac:dyDescent="0.25">
      <c r="G1784"/>
      <c r="H1784"/>
      <c r="I1784"/>
      <c r="J1784"/>
      <c r="K1784"/>
      <c r="L1784"/>
      <c r="M1784"/>
      <c r="N1784"/>
      <c r="O1784"/>
      <c r="P1784"/>
      <c r="Q1784" s="66"/>
      <c r="R1784" s="66"/>
    </row>
    <row r="1785" spans="7:18" x14ac:dyDescent="0.25">
      <c r="G1785"/>
      <c r="H1785"/>
      <c r="I1785"/>
      <c r="J1785"/>
      <c r="K1785"/>
      <c r="L1785"/>
      <c r="M1785"/>
      <c r="N1785"/>
      <c r="O1785"/>
      <c r="P1785"/>
      <c r="Q1785" s="66"/>
      <c r="R1785" s="66"/>
    </row>
    <row r="1786" spans="7:18" x14ac:dyDescent="0.25">
      <c r="G1786"/>
      <c r="H1786"/>
      <c r="I1786"/>
      <c r="J1786"/>
      <c r="K1786"/>
      <c r="L1786"/>
      <c r="M1786"/>
      <c r="N1786"/>
      <c r="O1786"/>
      <c r="P1786"/>
      <c r="Q1786" s="66"/>
      <c r="R1786" s="66"/>
    </row>
    <row r="1787" spans="7:18" x14ac:dyDescent="0.25">
      <c r="G1787"/>
      <c r="H1787"/>
      <c r="I1787"/>
      <c r="J1787"/>
      <c r="K1787"/>
      <c r="L1787"/>
      <c r="M1787"/>
      <c r="N1787"/>
      <c r="O1787"/>
      <c r="P1787"/>
      <c r="Q1787" s="66"/>
      <c r="R1787" s="66"/>
    </row>
    <row r="1788" spans="7:18" x14ac:dyDescent="0.25">
      <c r="G1788"/>
      <c r="H1788"/>
      <c r="I1788"/>
      <c r="J1788"/>
      <c r="K1788"/>
      <c r="L1788"/>
      <c r="M1788"/>
      <c r="N1788"/>
      <c r="O1788"/>
      <c r="P1788"/>
      <c r="Q1788" s="66"/>
      <c r="R1788" s="66"/>
    </row>
    <row r="1789" spans="7:18" x14ac:dyDescent="0.25">
      <c r="G1789"/>
      <c r="H1789"/>
      <c r="I1789"/>
      <c r="J1789"/>
      <c r="K1789"/>
      <c r="L1789"/>
      <c r="M1789"/>
      <c r="N1789"/>
      <c r="O1789"/>
      <c r="P1789"/>
      <c r="Q1789" s="66"/>
      <c r="R1789" s="66"/>
    </row>
    <row r="1790" spans="7:18" x14ac:dyDescent="0.25">
      <c r="G1790"/>
      <c r="H1790"/>
      <c r="I1790"/>
      <c r="J1790"/>
      <c r="K1790"/>
      <c r="L1790"/>
      <c r="M1790"/>
      <c r="N1790"/>
      <c r="O1790"/>
      <c r="P1790"/>
      <c r="Q1790" s="66"/>
      <c r="R1790" s="66"/>
    </row>
    <row r="1791" spans="7:18" x14ac:dyDescent="0.25">
      <c r="G1791"/>
      <c r="H1791"/>
      <c r="I1791"/>
      <c r="J1791"/>
      <c r="K1791"/>
      <c r="L1791"/>
      <c r="M1791"/>
      <c r="N1791"/>
      <c r="O1791"/>
      <c r="P1791"/>
      <c r="Q1791" s="66"/>
      <c r="R1791" s="66"/>
    </row>
    <row r="1792" spans="7:18" x14ac:dyDescent="0.25">
      <c r="G1792"/>
      <c r="H1792"/>
      <c r="I1792"/>
      <c r="J1792"/>
      <c r="K1792"/>
      <c r="L1792"/>
      <c r="M1792"/>
      <c r="N1792"/>
      <c r="O1792"/>
      <c r="P1792"/>
      <c r="Q1792" s="66"/>
      <c r="R1792" s="66"/>
    </row>
    <row r="1793" spans="7:18" x14ac:dyDescent="0.25">
      <c r="G1793"/>
      <c r="H1793"/>
      <c r="I1793"/>
      <c r="J1793"/>
      <c r="K1793"/>
      <c r="L1793"/>
      <c r="M1793"/>
      <c r="N1793"/>
      <c r="O1793"/>
      <c r="P1793"/>
      <c r="Q1793" s="66"/>
      <c r="R1793" s="66"/>
    </row>
    <row r="1794" spans="7:18" x14ac:dyDescent="0.25">
      <c r="G1794"/>
      <c r="H1794"/>
      <c r="I1794"/>
      <c r="J1794"/>
      <c r="K1794"/>
      <c r="L1794"/>
      <c r="M1794"/>
      <c r="N1794"/>
      <c r="O1794"/>
      <c r="P1794"/>
      <c r="Q1794" s="66"/>
      <c r="R1794" s="66"/>
    </row>
    <row r="1795" spans="7:18" x14ac:dyDescent="0.25">
      <c r="G1795"/>
      <c r="H1795"/>
      <c r="I1795"/>
      <c r="J1795"/>
      <c r="K1795"/>
      <c r="L1795"/>
      <c r="M1795"/>
      <c r="N1795"/>
      <c r="O1795"/>
      <c r="P1795"/>
      <c r="Q1795" s="66"/>
      <c r="R1795" s="66"/>
    </row>
    <row r="1796" spans="7:18" x14ac:dyDescent="0.25">
      <c r="G1796"/>
      <c r="H1796"/>
      <c r="I1796"/>
      <c r="J1796"/>
      <c r="K1796"/>
      <c r="L1796"/>
      <c r="M1796"/>
      <c r="N1796"/>
      <c r="O1796"/>
      <c r="P1796"/>
      <c r="Q1796" s="66"/>
      <c r="R1796" s="66"/>
    </row>
    <row r="1797" spans="7:18" x14ac:dyDescent="0.25">
      <c r="G1797"/>
      <c r="H1797"/>
      <c r="I1797"/>
      <c r="J1797"/>
      <c r="K1797"/>
      <c r="L1797"/>
      <c r="M1797"/>
      <c r="N1797"/>
      <c r="O1797"/>
      <c r="P1797"/>
      <c r="Q1797" s="66"/>
      <c r="R1797" s="66"/>
    </row>
    <row r="1798" spans="7:18" x14ac:dyDescent="0.25">
      <c r="G1798"/>
      <c r="H1798"/>
      <c r="I1798"/>
      <c r="J1798"/>
      <c r="K1798"/>
      <c r="L1798"/>
      <c r="M1798"/>
      <c r="N1798"/>
      <c r="O1798"/>
      <c r="P1798"/>
      <c r="Q1798" s="66"/>
      <c r="R1798" s="66"/>
    </row>
    <row r="1799" spans="7:18" x14ac:dyDescent="0.25">
      <c r="G1799"/>
      <c r="H1799"/>
      <c r="I1799"/>
      <c r="J1799"/>
      <c r="K1799"/>
      <c r="L1799"/>
      <c r="M1799"/>
      <c r="N1799"/>
      <c r="O1799"/>
      <c r="P1799"/>
      <c r="Q1799" s="66"/>
      <c r="R1799" s="66"/>
    </row>
    <row r="1800" spans="7:18" x14ac:dyDescent="0.25">
      <c r="G1800"/>
      <c r="H1800"/>
      <c r="I1800"/>
      <c r="J1800"/>
      <c r="K1800"/>
      <c r="L1800"/>
      <c r="M1800"/>
      <c r="N1800"/>
      <c r="O1800"/>
      <c r="P1800"/>
      <c r="Q1800" s="66"/>
      <c r="R1800" s="66"/>
    </row>
    <row r="1801" spans="7:18" x14ac:dyDescent="0.25">
      <c r="G1801"/>
      <c r="H1801"/>
      <c r="I1801"/>
      <c r="J1801"/>
      <c r="K1801"/>
      <c r="L1801"/>
      <c r="M1801"/>
      <c r="N1801"/>
      <c r="O1801"/>
      <c r="P1801"/>
      <c r="Q1801" s="66"/>
      <c r="R1801" s="66"/>
    </row>
    <row r="1802" spans="7:18" x14ac:dyDescent="0.25">
      <c r="G1802"/>
      <c r="H1802"/>
      <c r="I1802"/>
      <c r="J1802"/>
      <c r="K1802"/>
      <c r="L1802"/>
      <c r="M1802"/>
      <c r="N1802"/>
      <c r="O1802"/>
      <c r="P1802"/>
      <c r="Q1802" s="66"/>
      <c r="R1802" s="66"/>
    </row>
    <row r="1803" spans="7:18" x14ac:dyDescent="0.25">
      <c r="G1803"/>
      <c r="H1803"/>
      <c r="I1803"/>
      <c r="J1803"/>
      <c r="K1803"/>
      <c r="L1803"/>
      <c r="M1803"/>
      <c r="N1803"/>
      <c r="O1803"/>
      <c r="P1803"/>
      <c r="Q1803" s="66"/>
      <c r="R1803" s="66"/>
    </row>
    <row r="1804" spans="7:18" x14ac:dyDescent="0.25">
      <c r="G1804"/>
      <c r="H1804"/>
      <c r="I1804"/>
      <c r="J1804"/>
      <c r="K1804"/>
      <c r="L1804"/>
      <c r="M1804"/>
      <c r="N1804"/>
      <c r="O1804"/>
      <c r="P1804"/>
      <c r="Q1804" s="66"/>
      <c r="R1804" s="66"/>
    </row>
    <row r="1805" spans="7:18" x14ac:dyDescent="0.25">
      <c r="G1805"/>
      <c r="H1805"/>
      <c r="I1805"/>
      <c r="J1805"/>
      <c r="K1805"/>
      <c r="L1805"/>
      <c r="M1805"/>
      <c r="N1805"/>
      <c r="O1805"/>
      <c r="P1805"/>
      <c r="Q1805" s="66"/>
      <c r="R1805" s="66"/>
    </row>
    <row r="1806" spans="7:18" x14ac:dyDescent="0.25">
      <c r="G1806"/>
      <c r="H1806"/>
      <c r="I1806"/>
      <c r="J1806"/>
      <c r="K1806"/>
      <c r="L1806"/>
      <c r="M1806"/>
      <c r="N1806"/>
      <c r="O1806"/>
      <c r="P1806"/>
      <c r="Q1806" s="66"/>
      <c r="R1806" s="66"/>
    </row>
    <row r="1807" spans="7:18" x14ac:dyDescent="0.25">
      <c r="G1807"/>
      <c r="H1807"/>
      <c r="I1807"/>
      <c r="J1807"/>
      <c r="K1807"/>
      <c r="L1807"/>
      <c r="M1807"/>
      <c r="N1807"/>
      <c r="O1807"/>
      <c r="P1807"/>
      <c r="Q1807" s="66"/>
      <c r="R1807" s="66"/>
    </row>
    <row r="1808" spans="7:18" x14ac:dyDescent="0.25">
      <c r="G1808"/>
      <c r="H1808"/>
      <c r="I1808"/>
      <c r="J1808"/>
      <c r="K1808"/>
      <c r="L1808"/>
      <c r="M1808"/>
      <c r="N1808"/>
      <c r="O1808"/>
      <c r="P1808"/>
      <c r="Q1808" s="66"/>
      <c r="R1808" s="66"/>
    </row>
    <row r="1809" spans="7:18" x14ac:dyDescent="0.25">
      <c r="G1809"/>
      <c r="H1809"/>
      <c r="I1809"/>
      <c r="J1809"/>
      <c r="K1809"/>
      <c r="L1809"/>
      <c r="M1809"/>
      <c r="N1809"/>
      <c r="O1809"/>
      <c r="P1809"/>
      <c r="Q1809" s="66"/>
      <c r="R1809" s="66"/>
    </row>
    <row r="1810" spans="7:18" x14ac:dyDescent="0.25">
      <c r="G1810"/>
      <c r="H1810"/>
      <c r="I1810"/>
      <c r="J1810"/>
      <c r="K1810"/>
      <c r="L1810"/>
      <c r="M1810"/>
      <c r="N1810"/>
      <c r="O1810"/>
      <c r="P1810"/>
      <c r="Q1810" s="66"/>
      <c r="R1810" s="66"/>
    </row>
    <row r="1811" spans="7:18" x14ac:dyDescent="0.25">
      <c r="G1811"/>
      <c r="H1811"/>
      <c r="I1811"/>
      <c r="J1811"/>
      <c r="K1811"/>
      <c r="L1811"/>
      <c r="M1811"/>
      <c r="N1811"/>
      <c r="O1811"/>
      <c r="P1811"/>
      <c r="Q1811" s="66"/>
      <c r="R1811" s="66"/>
    </row>
    <row r="1812" spans="7:18" x14ac:dyDescent="0.25">
      <c r="G1812"/>
      <c r="H1812"/>
      <c r="I1812"/>
      <c r="J1812"/>
      <c r="K1812"/>
      <c r="L1812"/>
      <c r="M1812"/>
      <c r="N1812"/>
      <c r="O1812"/>
      <c r="P1812"/>
      <c r="Q1812" s="66"/>
      <c r="R1812" s="66"/>
    </row>
    <row r="1813" spans="7:18" x14ac:dyDescent="0.25">
      <c r="G1813"/>
      <c r="H1813"/>
      <c r="I1813"/>
      <c r="J1813"/>
      <c r="K1813"/>
      <c r="L1813"/>
      <c r="M1813"/>
      <c r="N1813"/>
      <c r="O1813"/>
      <c r="P1813"/>
      <c r="Q1813" s="66"/>
      <c r="R1813" s="66"/>
    </row>
    <row r="1814" spans="7:18" x14ac:dyDescent="0.25">
      <c r="G1814"/>
      <c r="H1814"/>
      <c r="I1814"/>
      <c r="J1814"/>
      <c r="K1814"/>
      <c r="L1814"/>
      <c r="M1814"/>
      <c r="N1814"/>
      <c r="O1814"/>
      <c r="P1814"/>
      <c r="Q1814" s="66"/>
      <c r="R1814" s="66"/>
    </row>
    <row r="1815" spans="7:18" x14ac:dyDescent="0.25">
      <c r="G1815"/>
      <c r="H1815"/>
      <c r="I1815"/>
      <c r="J1815"/>
      <c r="K1815"/>
      <c r="L1815"/>
      <c r="M1815"/>
      <c r="N1815"/>
      <c r="O1815"/>
      <c r="P1815"/>
      <c r="Q1815" s="66"/>
      <c r="R1815" s="66"/>
    </row>
    <row r="1816" spans="7:18" x14ac:dyDescent="0.25">
      <c r="G1816"/>
      <c r="H1816"/>
      <c r="I1816"/>
      <c r="J1816"/>
      <c r="K1816"/>
      <c r="L1816"/>
      <c r="M1816"/>
      <c r="N1816"/>
      <c r="O1816"/>
      <c r="P1816"/>
      <c r="Q1816" s="66"/>
      <c r="R1816" s="66"/>
    </row>
    <row r="1817" spans="7:18" x14ac:dyDescent="0.25">
      <c r="G1817"/>
      <c r="H1817"/>
      <c r="I1817"/>
      <c r="J1817"/>
      <c r="K1817"/>
      <c r="L1817"/>
      <c r="M1817"/>
      <c r="N1817"/>
      <c r="O1817"/>
      <c r="P1817"/>
      <c r="Q1817" s="66"/>
      <c r="R1817" s="66"/>
    </row>
    <row r="1818" spans="7:18" x14ac:dyDescent="0.25">
      <c r="G1818"/>
      <c r="H1818"/>
      <c r="I1818"/>
      <c r="J1818"/>
      <c r="K1818"/>
      <c r="L1818"/>
      <c r="M1818"/>
      <c r="N1818"/>
      <c r="O1818"/>
      <c r="P1818"/>
      <c r="Q1818" s="66"/>
      <c r="R1818" s="66"/>
    </row>
    <row r="1819" spans="7:18" x14ac:dyDescent="0.25">
      <c r="G1819"/>
      <c r="H1819"/>
      <c r="I1819"/>
      <c r="J1819"/>
      <c r="K1819"/>
      <c r="L1819"/>
      <c r="M1819"/>
      <c r="N1819"/>
      <c r="O1819"/>
      <c r="P1819"/>
      <c r="Q1819" s="66"/>
      <c r="R1819" s="66"/>
    </row>
    <row r="1820" spans="7:18" x14ac:dyDescent="0.25">
      <c r="G1820"/>
      <c r="H1820"/>
      <c r="I1820"/>
      <c r="J1820"/>
      <c r="K1820"/>
      <c r="L1820"/>
      <c r="M1820"/>
      <c r="N1820"/>
      <c r="O1820"/>
      <c r="P1820"/>
      <c r="Q1820" s="66"/>
      <c r="R1820" s="66"/>
    </row>
    <row r="1821" spans="7:18" x14ac:dyDescent="0.25">
      <c r="G1821"/>
      <c r="H1821"/>
      <c r="I1821"/>
      <c r="J1821"/>
      <c r="K1821"/>
      <c r="L1821"/>
      <c r="M1821"/>
      <c r="N1821"/>
      <c r="O1821"/>
      <c r="P1821"/>
      <c r="Q1821" s="66"/>
      <c r="R1821" s="66"/>
    </row>
    <row r="1822" spans="7:18" x14ac:dyDescent="0.25">
      <c r="G1822"/>
      <c r="H1822"/>
      <c r="I1822"/>
      <c r="J1822"/>
      <c r="K1822"/>
      <c r="L1822"/>
      <c r="M1822"/>
      <c r="N1822"/>
      <c r="O1822"/>
      <c r="P1822"/>
      <c r="Q1822" s="66"/>
      <c r="R1822" s="66"/>
    </row>
    <row r="1823" spans="7:18" x14ac:dyDescent="0.25">
      <c r="G1823"/>
      <c r="H1823"/>
      <c r="I1823"/>
      <c r="J1823"/>
      <c r="K1823"/>
      <c r="L1823"/>
      <c r="M1823"/>
      <c r="N1823"/>
      <c r="O1823"/>
      <c r="P1823"/>
      <c r="Q1823" s="66"/>
      <c r="R1823" s="66"/>
    </row>
    <row r="1824" spans="7:18" x14ac:dyDescent="0.25">
      <c r="G1824"/>
      <c r="H1824"/>
      <c r="I1824"/>
      <c r="J1824"/>
      <c r="K1824"/>
      <c r="L1824"/>
      <c r="M1824"/>
      <c r="N1824"/>
      <c r="O1824"/>
      <c r="P1824"/>
      <c r="Q1824" s="66"/>
      <c r="R1824" s="66"/>
    </row>
    <row r="1825" spans="7:18" x14ac:dyDescent="0.25">
      <c r="G1825"/>
      <c r="H1825"/>
      <c r="I1825"/>
      <c r="J1825"/>
      <c r="K1825"/>
      <c r="L1825"/>
      <c r="M1825"/>
      <c r="N1825"/>
      <c r="O1825"/>
      <c r="P1825"/>
      <c r="Q1825" s="66"/>
      <c r="R1825" s="66"/>
    </row>
    <row r="1826" spans="7:18" x14ac:dyDescent="0.25">
      <c r="G1826"/>
      <c r="H1826"/>
      <c r="I1826"/>
      <c r="J1826"/>
      <c r="K1826"/>
      <c r="L1826"/>
      <c r="M1826"/>
      <c r="N1826"/>
      <c r="O1826"/>
      <c r="P1826"/>
      <c r="Q1826" s="66"/>
      <c r="R1826" s="66"/>
    </row>
    <row r="1827" spans="7:18" x14ac:dyDescent="0.25">
      <c r="G1827"/>
      <c r="H1827"/>
      <c r="I1827"/>
      <c r="J1827"/>
      <c r="K1827"/>
      <c r="L1827"/>
      <c r="M1827"/>
      <c r="N1827"/>
      <c r="O1827"/>
      <c r="P1827"/>
      <c r="Q1827" s="66"/>
      <c r="R1827" s="66"/>
    </row>
    <row r="1828" spans="7:18" x14ac:dyDescent="0.25">
      <c r="G1828"/>
      <c r="H1828"/>
      <c r="I1828"/>
      <c r="J1828"/>
      <c r="K1828"/>
      <c r="L1828"/>
      <c r="M1828"/>
      <c r="N1828"/>
      <c r="O1828"/>
      <c r="P1828"/>
      <c r="Q1828" s="66"/>
      <c r="R1828" s="66"/>
    </row>
    <row r="1829" spans="7:18" x14ac:dyDescent="0.25">
      <c r="G1829"/>
      <c r="H1829"/>
      <c r="I1829"/>
      <c r="J1829"/>
      <c r="K1829"/>
      <c r="L1829"/>
      <c r="M1829"/>
      <c r="N1829"/>
      <c r="O1829"/>
      <c r="P1829"/>
      <c r="Q1829" s="66"/>
      <c r="R1829" s="66"/>
    </row>
    <row r="1830" spans="7:18" x14ac:dyDescent="0.25">
      <c r="G1830"/>
      <c r="H1830"/>
      <c r="I1830"/>
      <c r="J1830"/>
      <c r="K1830"/>
      <c r="L1830"/>
      <c r="M1830"/>
      <c r="N1830"/>
      <c r="O1830"/>
      <c r="P1830"/>
      <c r="Q1830" s="66"/>
      <c r="R1830" s="66"/>
    </row>
    <row r="1831" spans="7:18" x14ac:dyDescent="0.25">
      <c r="G1831"/>
      <c r="H1831"/>
      <c r="I1831"/>
      <c r="J1831"/>
      <c r="K1831"/>
      <c r="L1831"/>
      <c r="M1831"/>
      <c r="N1831"/>
      <c r="O1831"/>
      <c r="P1831"/>
      <c r="Q1831" s="66"/>
      <c r="R1831" s="66"/>
    </row>
    <row r="1832" spans="7:18" x14ac:dyDescent="0.25">
      <c r="G1832"/>
      <c r="H1832"/>
      <c r="I1832"/>
      <c r="J1832"/>
      <c r="K1832"/>
      <c r="L1832"/>
      <c r="M1832"/>
      <c r="N1832"/>
      <c r="O1832"/>
      <c r="P1832"/>
      <c r="Q1832" s="66"/>
      <c r="R1832" s="66"/>
    </row>
    <row r="1833" spans="7:18" x14ac:dyDescent="0.25">
      <c r="G1833"/>
      <c r="H1833"/>
      <c r="I1833"/>
      <c r="J1833"/>
      <c r="K1833"/>
      <c r="L1833"/>
      <c r="M1833"/>
      <c r="N1833"/>
      <c r="O1833"/>
      <c r="P1833"/>
      <c r="Q1833" s="66"/>
      <c r="R1833" s="66"/>
    </row>
    <row r="1834" spans="7:18" x14ac:dyDescent="0.25">
      <c r="G1834"/>
      <c r="H1834"/>
      <c r="I1834"/>
      <c r="J1834"/>
      <c r="K1834"/>
      <c r="L1834"/>
      <c r="M1834"/>
      <c r="N1834"/>
      <c r="O1834"/>
      <c r="P1834"/>
      <c r="Q1834" s="66"/>
      <c r="R1834" s="66"/>
    </row>
    <row r="1835" spans="7:18" x14ac:dyDescent="0.25">
      <c r="G1835"/>
      <c r="H1835"/>
      <c r="I1835"/>
      <c r="J1835"/>
      <c r="K1835"/>
      <c r="L1835"/>
      <c r="M1835"/>
      <c r="N1835"/>
      <c r="O1835"/>
      <c r="P1835"/>
      <c r="Q1835" s="66"/>
      <c r="R1835" s="66"/>
    </row>
    <row r="1836" spans="7:18" x14ac:dyDescent="0.25">
      <c r="G1836"/>
      <c r="H1836"/>
      <c r="I1836"/>
      <c r="J1836"/>
      <c r="K1836"/>
      <c r="L1836"/>
      <c r="M1836"/>
      <c r="N1836"/>
      <c r="O1836"/>
      <c r="P1836"/>
      <c r="Q1836" s="66"/>
      <c r="R1836" s="66"/>
    </row>
    <row r="1837" spans="7:18" x14ac:dyDescent="0.25">
      <c r="G1837"/>
      <c r="H1837"/>
      <c r="I1837"/>
      <c r="J1837"/>
      <c r="K1837"/>
      <c r="L1837"/>
      <c r="M1837"/>
      <c r="N1837"/>
      <c r="O1837"/>
      <c r="P1837"/>
      <c r="Q1837" s="66"/>
      <c r="R1837" s="66"/>
    </row>
    <row r="1838" spans="7:18" x14ac:dyDescent="0.25">
      <c r="G1838"/>
      <c r="H1838"/>
      <c r="I1838"/>
      <c r="J1838"/>
      <c r="K1838"/>
      <c r="L1838"/>
      <c r="M1838"/>
      <c r="N1838"/>
      <c r="O1838"/>
      <c r="P1838"/>
      <c r="Q1838" s="66"/>
      <c r="R1838" s="66"/>
    </row>
    <row r="1839" spans="7:18" x14ac:dyDescent="0.25">
      <c r="G1839"/>
      <c r="H1839"/>
      <c r="I1839"/>
      <c r="J1839"/>
      <c r="K1839"/>
      <c r="L1839"/>
      <c r="M1839"/>
      <c r="N1839"/>
      <c r="O1839"/>
      <c r="P1839"/>
      <c r="Q1839" s="66"/>
      <c r="R1839" s="66"/>
    </row>
    <row r="1840" spans="7:18" x14ac:dyDescent="0.25">
      <c r="G1840"/>
      <c r="H1840"/>
      <c r="I1840"/>
      <c r="J1840"/>
      <c r="K1840"/>
      <c r="L1840"/>
      <c r="M1840"/>
      <c r="N1840"/>
      <c r="O1840"/>
      <c r="P1840"/>
      <c r="Q1840" s="66"/>
      <c r="R1840" s="66"/>
    </row>
    <row r="1841" spans="7:18" x14ac:dyDescent="0.25">
      <c r="G1841"/>
      <c r="H1841"/>
      <c r="I1841"/>
      <c r="J1841"/>
      <c r="K1841"/>
      <c r="L1841"/>
      <c r="M1841"/>
      <c r="N1841"/>
      <c r="O1841"/>
      <c r="P1841"/>
      <c r="Q1841" s="66"/>
      <c r="R1841" s="66"/>
    </row>
    <row r="1842" spans="7:18" x14ac:dyDescent="0.25">
      <c r="G1842"/>
      <c r="H1842"/>
      <c r="I1842"/>
      <c r="J1842"/>
      <c r="K1842"/>
      <c r="L1842"/>
      <c r="M1842"/>
      <c r="N1842"/>
      <c r="O1842"/>
      <c r="P1842"/>
      <c r="Q1842" s="66"/>
      <c r="R1842" s="66"/>
    </row>
    <row r="1843" spans="7:18" x14ac:dyDescent="0.25">
      <c r="G1843"/>
      <c r="H1843"/>
      <c r="I1843"/>
      <c r="J1843"/>
      <c r="K1843"/>
      <c r="L1843"/>
      <c r="M1843"/>
      <c r="N1843"/>
      <c r="O1843"/>
      <c r="P1843"/>
      <c r="Q1843" s="66"/>
      <c r="R1843" s="66"/>
    </row>
    <row r="1844" spans="7:18" x14ac:dyDescent="0.25">
      <c r="G1844"/>
      <c r="H1844"/>
      <c r="I1844"/>
      <c r="J1844"/>
      <c r="K1844"/>
      <c r="L1844"/>
      <c r="M1844"/>
      <c r="N1844"/>
      <c r="O1844"/>
      <c r="P1844"/>
      <c r="Q1844" s="66"/>
      <c r="R1844" s="66"/>
    </row>
    <row r="1845" spans="7:18" x14ac:dyDescent="0.25">
      <c r="G1845"/>
      <c r="H1845"/>
      <c r="I1845"/>
      <c r="J1845"/>
      <c r="K1845"/>
      <c r="L1845"/>
      <c r="M1845"/>
      <c r="N1845"/>
      <c r="O1845"/>
      <c r="P1845"/>
      <c r="Q1845" s="66"/>
      <c r="R1845" s="66"/>
    </row>
    <row r="1846" spans="7:18" x14ac:dyDescent="0.25">
      <c r="G1846"/>
      <c r="H1846"/>
      <c r="I1846"/>
      <c r="J1846"/>
      <c r="K1846"/>
      <c r="L1846"/>
      <c r="M1846"/>
      <c r="N1846"/>
      <c r="O1846"/>
      <c r="P1846"/>
      <c r="Q1846" s="66"/>
      <c r="R1846" s="66"/>
    </row>
    <row r="1847" spans="7:18" x14ac:dyDescent="0.25">
      <c r="G1847"/>
      <c r="H1847"/>
      <c r="I1847"/>
      <c r="J1847"/>
      <c r="K1847"/>
      <c r="L1847"/>
      <c r="M1847"/>
      <c r="N1847"/>
      <c r="O1847"/>
      <c r="P1847"/>
      <c r="Q1847" s="66"/>
      <c r="R1847" s="66"/>
    </row>
    <row r="1848" spans="7:18" x14ac:dyDescent="0.25">
      <c r="G1848"/>
      <c r="H1848"/>
      <c r="I1848"/>
      <c r="J1848"/>
      <c r="K1848"/>
      <c r="L1848"/>
      <c r="M1848"/>
      <c r="N1848"/>
      <c r="O1848"/>
      <c r="P1848"/>
      <c r="Q1848" s="66"/>
      <c r="R1848" s="66"/>
    </row>
    <row r="1849" spans="7:18" x14ac:dyDescent="0.25">
      <c r="G1849"/>
      <c r="H1849"/>
      <c r="I1849"/>
      <c r="J1849"/>
      <c r="K1849"/>
      <c r="L1849"/>
      <c r="M1849"/>
      <c r="N1849"/>
      <c r="O1849"/>
      <c r="P1849"/>
      <c r="Q1849" s="66"/>
      <c r="R1849" s="66"/>
    </row>
    <row r="1850" spans="7:18" x14ac:dyDescent="0.25">
      <c r="G1850"/>
      <c r="H1850"/>
      <c r="I1850"/>
      <c r="J1850"/>
      <c r="K1850"/>
      <c r="L1850"/>
      <c r="M1850"/>
      <c r="N1850"/>
      <c r="O1850"/>
      <c r="P1850"/>
      <c r="Q1850" s="66"/>
      <c r="R1850" s="66"/>
    </row>
    <row r="1851" spans="7:18" x14ac:dyDescent="0.25">
      <c r="G1851"/>
      <c r="H1851"/>
      <c r="I1851"/>
      <c r="J1851"/>
      <c r="K1851"/>
      <c r="L1851"/>
      <c r="M1851"/>
      <c r="N1851"/>
      <c r="O1851"/>
      <c r="P1851"/>
      <c r="Q1851" s="66"/>
      <c r="R1851" s="66"/>
    </row>
    <row r="1852" spans="7:18" x14ac:dyDescent="0.25">
      <c r="G1852"/>
      <c r="H1852"/>
      <c r="I1852"/>
      <c r="J1852"/>
      <c r="K1852"/>
      <c r="L1852"/>
      <c r="M1852"/>
      <c r="N1852"/>
      <c r="O1852"/>
      <c r="P1852"/>
      <c r="Q1852" s="66"/>
      <c r="R1852" s="66"/>
    </row>
    <row r="1853" spans="7:18" x14ac:dyDescent="0.25">
      <c r="G1853"/>
      <c r="H1853"/>
      <c r="I1853"/>
      <c r="J1853"/>
      <c r="K1853"/>
      <c r="L1853"/>
      <c r="M1853"/>
      <c r="N1853"/>
      <c r="O1853"/>
      <c r="P1853"/>
      <c r="Q1853" s="66"/>
      <c r="R1853" s="66"/>
    </row>
    <row r="1854" spans="7:18" x14ac:dyDescent="0.25">
      <c r="G1854"/>
      <c r="H1854"/>
      <c r="I1854"/>
      <c r="J1854"/>
      <c r="K1854"/>
      <c r="L1854"/>
      <c r="M1854"/>
      <c r="N1854"/>
      <c r="O1854"/>
      <c r="P1854"/>
      <c r="Q1854" s="66"/>
      <c r="R1854" s="66"/>
    </row>
    <row r="1855" spans="7:18" x14ac:dyDescent="0.25">
      <c r="G1855"/>
      <c r="H1855"/>
      <c r="I1855"/>
      <c r="J1855"/>
      <c r="K1855"/>
      <c r="L1855"/>
      <c r="M1855"/>
      <c r="N1855"/>
      <c r="O1855"/>
      <c r="P1855"/>
      <c r="Q1855" s="66"/>
      <c r="R1855" s="66"/>
    </row>
    <row r="1856" spans="7:18" x14ac:dyDescent="0.25">
      <c r="G1856"/>
      <c r="H1856"/>
      <c r="I1856"/>
      <c r="J1856"/>
      <c r="K1856"/>
      <c r="L1856"/>
      <c r="M1856"/>
      <c r="N1856"/>
      <c r="O1856"/>
      <c r="P1856"/>
      <c r="Q1856" s="66"/>
      <c r="R1856" s="66"/>
    </row>
    <row r="1857" spans="7:18" x14ac:dyDescent="0.25">
      <c r="G1857"/>
      <c r="H1857"/>
      <c r="I1857"/>
      <c r="J1857"/>
      <c r="K1857"/>
      <c r="L1857"/>
      <c r="M1857"/>
      <c r="N1857"/>
      <c r="O1857"/>
      <c r="P1857"/>
      <c r="Q1857" s="66"/>
      <c r="R1857" s="66"/>
    </row>
    <row r="1858" spans="7:18" x14ac:dyDescent="0.25">
      <c r="G1858"/>
      <c r="H1858"/>
      <c r="I1858"/>
      <c r="J1858"/>
      <c r="K1858"/>
      <c r="L1858"/>
      <c r="M1858"/>
      <c r="N1858"/>
      <c r="O1858"/>
      <c r="P1858"/>
      <c r="Q1858" s="66"/>
      <c r="R1858" s="66"/>
    </row>
    <row r="1859" spans="7:18" x14ac:dyDescent="0.25">
      <c r="G1859"/>
      <c r="H1859"/>
      <c r="I1859"/>
      <c r="J1859"/>
      <c r="K1859"/>
      <c r="L1859"/>
      <c r="M1859"/>
      <c r="N1859"/>
      <c r="O1859"/>
      <c r="P1859"/>
      <c r="Q1859" s="66"/>
      <c r="R1859" s="66"/>
    </row>
    <row r="1860" spans="7:18" x14ac:dyDescent="0.25">
      <c r="G1860"/>
      <c r="H1860"/>
      <c r="I1860"/>
      <c r="J1860"/>
      <c r="K1860"/>
      <c r="L1860"/>
      <c r="M1860"/>
      <c r="N1860"/>
      <c r="O1860"/>
      <c r="P1860"/>
      <c r="Q1860" s="66"/>
      <c r="R1860" s="66"/>
    </row>
    <row r="1861" spans="7:18" x14ac:dyDescent="0.25">
      <c r="G1861"/>
      <c r="H1861"/>
      <c r="I1861"/>
      <c r="J1861"/>
      <c r="K1861"/>
      <c r="L1861"/>
      <c r="M1861"/>
      <c r="N1861"/>
      <c r="O1861"/>
      <c r="P1861"/>
      <c r="Q1861" s="66"/>
      <c r="R1861" s="66"/>
    </row>
    <row r="1862" spans="7:18" x14ac:dyDescent="0.25">
      <c r="G1862"/>
      <c r="H1862"/>
      <c r="I1862"/>
      <c r="J1862"/>
      <c r="K1862"/>
      <c r="L1862"/>
      <c r="M1862"/>
      <c r="N1862"/>
      <c r="O1862"/>
      <c r="P1862"/>
      <c r="Q1862" s="66"/>
      <c r="R1862" s="66"/>
    </row>
    <row r="1863" spans="7:18" x14ac:dyDescent="0.25">
      <c r="G1863"/>
      <c r="H1863"/>
      <c r="I1863"/>
      <c r="J1863"/>
      <c r="K1863"/>
      <c r="L1863"/>
      <c r="M1863"/>
      <c r="N1863"/>
      <c r="O1863"/>
      <c r="P1863"/>
      <c r="Q1863" s="66"/>
      <c r="R1863" s="66"/>
    </row>
    <row r="1864" spans="7:18" x14ac:dyDescent="0.25">
      <c r="G1864"/>
      <c r="H1864"/>
      <c r="I1864"/>
      <c r="J1864"/>
      <c r="K1864"/>
      <c r="L1864"/>
      <c r="M1864"/>
      <c r="N1864"/>
      <c r="O1864"/>
      <c r="P1864"/>
      <c r="Q1864" s="66"/>
      <c r="R1864" s="66"/>
    </row>
    <row r="1865" spans="7:18" x14ac:dyDescent="0.25">
      <c r="G1865"/>
      <c r="H1865"/>
      <c r="I1865"/>
      <c r="J1865"/>
      <c r="K1865"/>
      <c r="L1865"/>
      <c r="M1865"/>
      <c r="N1865"/>
      <c r="O1865"/>
      <c r="P1865"/>
      <c r="Q1865" s="66"/>
      <c r="R1865" s="66"/>
    </row>
    <row r="1866" spans="7:18" x14ac:dyDescent="0.25">
      <c r="G1866"/>
      <c r="H1866"/>
      <c r="I1866"/>
      <c r="J1866"/>
      <c r="K1866"/>
      <c r="L1866"/>
      <c r="M1866"/>
      <c r="N1866"/>
      <c r="O1866"/>
      <c r="P1866"/>
      <c r="Q1866" s="66"/>
      <c r="R1866" s="66"/>
    </row>
    <row r="1867" spans="7:18" x14ac:dyDescent="0.25">
      <c r="G1867"/>
      <c r="H1867"/>
      <c r="I1867"/>
      <c r="J1867"/>
      <c r="K1867"/>
      <c r="L1867"/>
      <c r="M1867"/>
      <c r="N1867"/>
      <c r="O1867"/>
      <c r="P1867"/>
      <c r="Q1867" s="66"/>
      <c r="R1867" s="66"/>
    </row>
    <row r="1868" spans="7:18" x14ac:dyDescent="0.25">
      <c r="G1868"/>
      <c r="H1868"/>
      <c r="I1868"/>
      <c r="J1868"/>
      <c r="K1868"/>
      <c r="L1868"/>
      <c r="M1868"/>
      <c r="N1868"/>
      <c r="O1868"/>
      <c r="P1868"/>
      <c r="Q1868" s="66"/>
      <c r="R1868" s="66"/>
    </row>
    <row r="1869" spans="7:18" x14ac:dyDescent="0.25">
      <c r="G1869"/>
      <c r="H1869"/>
      <c r="I1869"/>
      <c r="J1869"/>
      <c r="K1869"/>
      <c r="L1869"/>
      <c r="M1869"/>
      <c r="N1869"/>
      <c r="O1869"/>
      <c r="P1869"/>
      <c r="Q1869" s="66"/>
      <c r="R1869" s="66"/>
    </row>
    <row r="1870" spans="7:18" x14ac:dyDescent="0.25">
      <c r="G1870"/>
      <c r="H1870"/>
      <c r="I1870"/>
      <c r="J1870"/>
      <c r="K1870"/>
      <c r="L1870"/>
      <c r="M1870"/>
      <c r="N1870"/>
      <c r="O1870"/>
      <c r="P1870"/>
      <c r="Q1870" s="66"/>
      <c r="R1870" s="66"/>
    </row>
    <row r="1871" spans="7:18" x14ac:dyDescent="0.25">
      <c r="G1871"/>
      <c r="H1871"/>
      <c r="I1871"/>
      <c r="J1871"/>
      <c r="K1871"/>
      <c r="L1871"/>
      <c r="M1871"/>
      <c r="N1871"/>
      <c r="O1871"/>
      <c r="P1871"/>
      <c r="Q1871" s="66"/>
      <c r="R1871" s="66"/>
    </row>
    <row r="1872" spans="7:18" x14ac:dyDescent="0.25">
      <c r="G1872"/>
      <c r="H1872"/>
      <c r="I1872"/>
      <c r="J1872"/>
      <c r="K1872"/>
      <c r="L1872"/>
      <c r="M1872"/>
      <c r="N1872"/>
      <c r="O1872"/>
      <c r="P1872"/>
      <c r="Q1872" s="66"/>
      <c r="R1872" s="66"/>
    </row>
    <row r="1873" spans="7:18" x14ac:dyDescent="0.25">
      <c r="G1873"/>
      <c r="H1873"/>
      <c r="I1873"/>
      <c r="J1873"/>
      <c r="K1873"/>
      <c r="L1873"/>
      <c r="M1873"/>
      <c r="N1873"/>
      <c r="O1873"/>
      <c r="P1873"/>
      <c r="Q1873" s="66"/>
      <c r="R1873" s="66"/>
    </row>
    <row r="1874" spans="7:18" x14ac:dyDescent="0.25">
      <c r="G1874"/>
      <c r="H1874"/>
      <c r="I1874"/>
      <c r="J1874"/>
      <c r="K1874"/>
      <c r="L1874"/>
      <c r="M1874"/>
      <c r="N1874"/>
      <c r="O1874"/>
      <c r="P1874"/>
      <c r="Q1874" s="66"/>
      <c r="R1874" s="66"/>
    </row>
    <row r="1875" spans="7:18" x14ac:dyDescent="0.25">
      <c r="G1875"/>
      <c r="H1875"/>
      <c r="I1875"/>
      <c r="J1875"/>
      <c r="K1875"/>
      <c r="L1875"/>
      <c r="M1875"/>
      <c r="N1875"/>
      <c r="O1875"/>
      <c r="P1875"/>
      <c r="Q1875" s="66"/>
      <c r="R1875" s="66"/>
    </row>
    <row r="1876" spans="7:18" x14ac:dyDescent="0.25">
      <c r="G1876"/>
      <c r="H1876"/>
      <c r="I1876"/>
      <c r="J1876"/>
      <c r="K1876"/>
      <c r="L1876"/>
      <c r="M1876"/>
      <c r="N1876"/>
      <c r="O1876"/>
      <c r="P1876"/>
      <c r="Q1876" s="66"/>
      <c r="R1876" s="66"/>
    </row>
    <row r="1877" spans="7:18" x14ac:dyDescent="0.25">
      <c r="G1877"/>
      <c r="H1877"/>
      <c r="I1877"/>
      <c r="J1877"/>
      <c r="K1877"/>
      <c r="L1877"/>
      <c r="M1877"/>
      <c r="N1877"/>
      <c r="O1877"/>
      <c r="P1877"/>
      <c r="Q1877" s="66"/>
      <c r="R1877" s="66"/>
    </row>
    <row r="1878" spans="7:18" x14ac:dyDescent="0.25">
      <c r="G1878"/>
      <c r="H1878"/>
      <c r="I1878"/>
      <c r="J1878"/>
      <c r="K1878"/>
      <c r="L1878"/>
      <c r="M1878"/>
      <c r="N1878"/>
      <c r="O1878"/>
      <c r="P1878"/>
      <c r="Q1878" s="66"/>
      <c r="R1878" s="66"/>
    </row>
    <row r="1879" spans="7:18" x14ac:dyDescent="0.25">
      <c r="G1879"/>
      <c r="H1879"/>
      <c r="I1879"/>
      <c r="J1879"/>
      <c r="K1879"/>
      <c r="L1879"/>
      <c r="M1879"/>
      <c r="N1879"/>
      <c r="O1879"/>
      <c r="P1879"/>
      <c r="Q1879" s="66"/>
      <c r="R1879" s="66"/>
    </row>
    <row r="1880" spans="7:18" x14ac:dyDescent="0.25">
      <c r="G1880"/>
      <c r="H1880"/>
      <c r="I1880"/>
      <c r="J1880"/>
      <c r="K1880"/>
      <c r="L1880"/>
      <c r="M1880"/>
      <c r="N1880"/>
      <c r="O1880"/>
      <c r="P1880"/>
      <c r="Q1880" s="66"/>
      <c r="R1880" s="66"/>
    </row>
    <row r="1881" spans="7:18" x14ac:dyDescent="0.25">
      <c r="G1881"/>
      <c r="H1881"/>
      <c r="I1881"/>
      <c r="J1881"/>
      <c r="K1881"/>
      <c r="L1881"/>
      <c r="M1881"/>
      <c r="N1881"/>
      <c r="O1881"/>
      <c r="P1881"/>
      <c r="Q1881" s="66"/>
      <c r="R1881" s="66"/>
    </row>
    <row r="1882" spans="7:18" x14ac:dyDescent="0.25">
      <c r="G1882"/>
      <c r="H1882"/>
      <c r="I1882"/>
      <c r="J1882"/>
      <c r="K1882"/>
      <c r="L1882"/>
      <c r="M1882"/>
      <c r="N1882"/>
      <c r="O1882"/>
      <c r="P1882"/>
      <c r="Q1882" s="66"/>
      <c r="R1882" s="66"/>
    </row>
    <row r="1883" spans="7:18" x14ac:dyDescent="0.25">
      <c r="G1883"/>
      <c r="H1883"/>
      <c r="I1883"/>
      <c r="J1883"/>
      <c r="K1883"/>
      <c r="L1883"/>
      <c r="M1883"/>
      <c r="N1883"/>
      <c r="O1883"/>
      <c r="P1883"/>
      <c r="Q1883" s="66"/>
      <c r="R1883" s="66"/>
    </row>
    <row r="1884" spans="7:18" x14ac:dyDescent="0.25">
      <c r="G1884"/>
      <c r="H1884"/>
      <c r="I1884"/>
      <c r="J1884"/>
      <c r="K1884"/>
      <c r="L1884"/>
      <c r="M1884"/>
      <c r="N1884"/>
      <c r="O1884"/>
      <c r="P1884"/>
      <c r="Q1884" s="66"/>
      <c r="R1884" s="66"/>
    </row>
    <row r="1885" spans="7:18" x14ac:dyDescent="0.25">
      <c r="G1885"/>
      <c r="H1885"/>
      <c r="I1885"/>
      <c r="J1885"/>
      <c r="K1885"/>
      <c r="L1885"/>
      <c r="M1885"/>
      <c r="N1885"/>
      <c r="O1885"/>
      <c r="P1885"/>
      <c r="Q1885" s="66"/>
      <c r="R1885" s="66"/>
    </row>
    <row r="1886" spans="7:18" x14ac:dyDescent="0.25">
      <c r="G1886"/>
      <c r="H1886"/>
      <c r="I1886"/>
      <c r="J1886"/>
      <c r="K1886"/>
      <c r="L1886"/>
      <c r="M1886"/>
      <c r="N1886"/>
      <c r="O1886"/>
      <c r="P1886"/>
      <c r="Q1886" s="66"/>
      <c r="R1886" s="66"/>
    </row>
    <row r="1887" spans="7:18" x14ac:dyDescent="0.25">
      <c r="G1887"/>
      <c r="H1887"/>
      <c r="I1887"/>
      <c r="J1887"/>
      <c r="K1887"/>
      <c r="L1887"/>
      <c r="M1887"/>
      <c r="N1887"/>
      <c r="O1887"/>
      <c r="P1887"/>
      <c r="Q1887" s="66"/>
      <c r="R1887" s="66"/>
    </row>
    <row r="1888" spans="7:18" x14ac:dyDescent="0.25">
      <c r="G1888"/>
      <c r="H1888"/>
      <c r="I1888"/>
      <c r="J1888"/>
      <c r="K1888"/>
      <c r="L1888"/>
      <c r="M1888"/>
      <c r="N1888"/>
      <c r="O1888"/>
      <c r="P1888"/>
      <c r="Q1888" s="66"/>
      <c r="R1888" s="66"/>
    </row>
    <row r="1889" spans="7:18" x14ac:dyDescent="0.25">
      <c r="G1889"/>
      <c r="H1889"/>
      <c r="I1889"/>
      <c r="J1889"/>
      <c r="K1889"/>
      <c r="L1889"/>
      <c r="M1889"/>
      <c r="N1889"/>
      <c r="O1889"/>
      <c r="P1889"/>
      <c r="Q1889" s="66"/>
      <c r="R1889" s="66"/>
    </row>
    <row r="1890" spans="7:18" x14ac:dyDescent="0.25">
      <c r="G1890"/>
      <c r="H1890"/>
      <c r="I1890"/>
      <c r="J1890"/>
      <c r="K1890"/>
      <c r="L1890"/>
      <c r="M1890"/>
      <c r="N1890"/>
      <c r="O1890"/>
      <c r="P1890"/>
      <c r="Q1890" s="66"/>
      <c r="R1890" s="66"/>
    </row>
    <row r="1891" spans="7:18" x14ac:dyDescent="0.25">
      <c r="G1891"/>
      <c r="H1891"/>
      <c r="I1891"/>
      <c r="J1891"/>
      <c r="K1891"/>
      <c r="L1891"/>
      <c r="M1891"/>
      <c r="N1891"/>
      <c r="O1891"/>
      <c r="P1891"/>
      <c r="Q1891" s="66"/>
      <c r="R1891" s="66"/>
    </row>
    <row r="1892" spans="7:18" x14ac:dyDescent="0.25">
      <c r="G1892"/>
      <c r="H1892"/>
      <c r="I1892"/>
      <c r="J1892"/>
      <c r="K1892"/>
      <c r="L1892"/>
      <c r="M1892"/>
      <c r="N1892"/>
      <c r="O1892"/>
      <c r="P1892"/>
      <c r="Q1892" s="66"/>
      <c r="R1892" s="66"/>
    </row>
    <row r="1893" spans="7:18" x14ac:dyDescent="0.25">
      <c r="G1893"/>
      <c r="H1893"/>
      <c r="I1893"/>
      <c r="J1893"/>
      <c r="K1893"/>
      <c r="L1893"/>
      <c r="M1893"/>
      <c r="N1893"/>
      <c r="O1893"/>
      <c r="P1893"/>
      <c r="Q1893" s="66"/>
      <c r="R1893" s="66"/>
    </row>
    <row r="1894" spans="7:18" x14ac:dyDescent="0.25">
      <c r="G1894"/>
      <c r="H1894"/>
      <c r="I1894"/>
      <c r="J1894"/>
      <c r="K1894"/>
      <c r="L1894"/>
      <c r="M1894"/>
      <c r="N1894"/>
      <c r="O1894"/>
      <c r="P1894"/>
      <c r="Q1894" s="66"/>
      <c r="R1894" s="66"/>
    </row>
    <row r="1895" spans="7:18" x14ac:dyDescent="0.25">
      <c r="G1895"/>
      <c r="H1895"/>
      <c r="I1895"/>
      <c r="J1895"/>
      <c r="K1895"/>
      <c r="L1895"/>
      <c r="M1895"/>
      <c r="N1895"/>
      <c r="O1895"/>
      <c r="P1895"/>
      <c r="Q1895" s="66"/>
      <c r="R1895" s="66"/>
    </row>
    <row r="1896" spans="7:18" x14ac:dyDescent="0.25">
      <c r="G1896"/>
      <c r="H1896"/>
      <c r="I1896"/>
      <c r="J1896"/>
      <c r="K1896"/>
      <c r="L1896"/>
      <c r="M1896"/>
      <c r="N1896"/>
      <c r="O1896"/>
      <c r="P1896"/>
      <c r="Q1896" s="66"/>
      <c r="R1896" s="66"/>
    </row>
    <row r="1897" spans="7:18" x14ac:dyDescent="0.25">
      <c r="G1897"/>
      <c r="H1897"/>
      <c r="I1897"/>
      <c r="J1897"/>
      <c r="K1897"/>
      <c r="L1897"/>
      <c r="M1897"/>
      <c r="N1897"/>
      <c r="O1897"/>
      <c r="P1897"/>
      <c r="Q1897" s="66"/>
      <c r="R1897" s="66"/>
    </row>
    <row r="1898" spans="7:18" x14ac:dyDescent="0.25">
      <c r="G1898"/>
      <c r="H1898"/>
      <c r="I1898"/>
      <c r="J1898"/>
      <c r="K1898"/>
      <c r="L1898"/>
      <c r="M1898"/>
      <c r="N1898"/>
      <c r="O1898"/>
      <c r="P1898"/>
      <c r="Q1898" s="66"/>
      <c r="R1898" s="66"/>
    </row>
    <row r="1899" spans="7:18" x14ac:dyDescent="0.25">
      <c r="G1899"/>
      <c r="H1899"/>
      <c r="I1899"/>
      <c r="J1899"/>
      <c r="K1899"/>
      <c r="L1899"/>
      <c r="M1899"/>
      <c r="N1899"/>
      <c r="O1899"/>
      <c r="P1899"/>
      <c r="Q1899" s="66"/>
      <c r="R1899" s="66"/>
    </row>
    <row r="1900" spans="7:18" x14ac:dyDescent="0.25">
      <c r="G1900"/>
      <c r="H1900"/>
      <c r="I1900"/>
      <c r="J1900"/>
      <c r="K1900"/>
      <c r="L1900"/>
      <c r="M1900"/>
      <c r="N1900"/>
      <c r="O1900"/>
      <c r="P1900"/>
      <c r="Q1900" s="66"/>
      <c r="R1900" s="66"/>
    </row>
    <row r="1901" spans="7:18" x14ac:dyDescent="0.25">
      <c r="G1901"/>
      <c r="H1901"/>
      <c r="I1901"/>
      <c r="J1901"/>
      <c r="K1901"/>
      <c r="L1901"/>
      <c r="M1901"/>
      <c r="N1901"/>
      <c r="O1901"/>
      <c r="P1901"/>
      <c r="Q1901" s="66"/>
      <c r="R1901" s="66"/>
    </row>
    <row r="1902" spans="7:18" x14ac:dyDescent="0.25">
      <c r="G1902"/>
      <c r="H1902"/>
      <c r="I1902"/>
      <c r="J1902"/>
      <c r="K1902"/>
      <c r="L1902"/>
      <c r="M1902"/>
      <c r="N1902"/>
      <c r="O1902"/>
      <c r="P1902"/>
      <c r="Q1902" s="66"/>
      <c r="R1902" s="66"/>
    </row>
    <row r="1903" spans="7:18" x14ac:dyDescent="0.25">
      <c r="G1903"/>
      <c r="H1903"/>
      <c r="I1903"/>
      <c r="J1903"/>
      <c r="K1903"/>
      <c r="L1903"/>
      <c r="M1903"/>
      <c r="N1903"/>
      <c r="O1903"/>
      <c r="P1903"/>
      <c r="Q1903" s="66"/>
      <c r="R1903" s="66"/>
    </row>
    <row r="1904" spans="7:18" x14ac:dyDescent="0.25">
      <c r="G1904"/>
      <c r="H1904"/>
      <c r="I1904"/>
      <c r="J1904"/>
      <c r="K1904"/>
      <c r="L1904"/>
      <c r="M1904"/>
      <c r="N1904"/>
      <c r="O1904"/>
      <c r="P1904"/>
      <c r="Q1904" s="66"/>
      <c r="R1904" s="66"/>
    </row>
    <row r="1905" spans="7:18" x14ac:dyDescent="0.25">
      <c r="G1905"/>
      <c r="H1905"/>
      <c r="I1905"/>
      <c r="J1905"/>
      <c r="K1905"/>
      <c r="L1905"/>
      <c r="M1905"/>
      <c r="N1905"/>
      <c r="O1905"/>
      <c r="P1905"/>
      <c r="Q1905" s="66"/>
      <c r="R1905" s="66"/>
    </row>
    <row r="1906" spans="7:18" x14ac:dyDescent="0.25">
      <c r="G1906"/>
      <c r="H1906"/>
      <c r="I1906"/>
      <c r="J1906"/>
      <c r="K1906"/>
      <c r="L1906"/>
      <c r="M1906"/>
      <c r="N1906"/>
      <c r="O1906"/>
      <c r="P1906"/>
      <c r="Q1906" s="66"/>
      <c r="R1906" s="66"/>
    </row>
    <row r="1907" spans="7:18" x14ac:dyDescent="0.25">
      <c r="G1907"/>
      <c r="H1907"/>
      <c r="I1907"/>
      <c r="J1907"/>
      <c r="K1907"/>
      <c r="L1907"/>
      <c r="M1907"/>
      <c r="N1907"/>
      <c r="O1907"/>
      <c r="P1907"/>
      <c r="Q1907" s="66"/>
      <c r="R1907" s="66"/>
    </row>
    <row r="1908" spans="7:18" x14ac:dyDescent="0.25">
      <c r="G1908"/>
      <c r="H1908"/>
      <c r="I1908"/>
      <c r="J1908"/>
      <c r="K1908"/>
      <c r="L1908"/>
      <c r="M1908"/>
      <c r="N1908"/>
      <c r="O1908"/>
      <c r="P1908"/>
      <c r="Q1908" s="66"/>
      <c r="R1908" s="66"/>
    </row>
    <row r="1909" spans="7:18" x14ac:dyDescent="0.25">
      <c r="G1909"/>
      <c r="H1909"/>
      <c r="I1909"/>
      <c r="J1909"/>
      <c r="K1909"/>
      <c r="L1909"/>
      <c r="M1909"/>
      <c r="N1909"/>
      <c r="O1909"/>
      <c r="P1909"/>
      <c r="Q1909" s="66"/>
      <c r="R1909" s="66"/>
    </row>
    <row r="1910" spans="7:18" x14ac:dyDescent="0.25">
      <c r="G1910"/>
      <c r="H1910"/>
      <c r="I1910"/>
      <c r="J1910"/>
      <c r="K1910"/>
      <c r="L1910"/>
      <c r="M1910"/>
      <c r="N1910"/>
      <c r="O1910"/>
      <c r="P1910"/>
      <c r="Q1910" s="66"/>
      <c r="R1910" s="66"/>
    </row>
    <row r="1911" spans="7:18" x14ac:dyDescent="0.25">
      <c r="G1911"/>
      <c r="H1911"/>
      <c r="I1911"/>
      <c r="J1911"/>
      <c r="K1911"/>
      <c r="L1911"/>
      <c r="M1911"/>
      <c r="N1911"/>
      <c r="O1911"/>
      <c r="P1911"/>
      <c r="Q1911" s="66"/>
      <c r="R1911" s="66"/>
    </row>
    <row r="1912" spans="7:18" x14ac:dyDescent="0.25">
      <c r="G1912"/>
      <c r="H1912"/>
      <c r="I1912"/>
      <c r="J1912"/>
      <c r="K1912"/>
      <c r="L1912"/>
      <c r="M1912"/>
      <c r="N1912"/>
      <c r="O1912"/>
      <c r="P1912"/>
      <c r="Q1912" s="66"/>
      <c r="R1912" s="66"/>
    </row>
    <row r="1913" spans="7:18" x14ac:dyDescent="0.25">
      <c r="G1913"/>
      <c r="H1913"/>
      <c r="I1913"/>
      <c r="J1913"/>
      <c r="K1913"/>
      <c r="L1913"/>
      <c r="M1913"/>
      <c r="N1913"/>
      <c r="O1913"/>
      <c r="P1913"/>
      <c r="Q1913" s="66"/>
      <c r="R1913" s="66"/>
    </row>
    <row r="1914" spans="7:18" x14ac:dyDescent="0.25">
      <c r="G1914"/>
      <c r="H1914"/>
      <c r="I1914"/>
      <c r="J1914"/>
      <c r="K1914"/>
      <c r="L1914"/>
      <c r="M1914"/>
      <c r="N1914"/>
      <c r="O1914"/>
      <c r="P1914"/>
      <c r="Q1914" s="66"/>
      <c r="R1914" s="66"/>
    </row>
    <row r="1915" spans="7:18" x14ac:dyDescent="0.25">
      <c r="G1915"/>
      <c r="H1915"/>
      <c r="I1915"/>
      <c r="J1915"/>
      <c r="K1915"/>
      <c r="L1915"/>
      <c r="M1915"/>
      <c r="N1915"/>
      <c r="O1915"/>
      <c r="P1915"/>
      <c r="Q1915" s="66"/>
      <c r="R1915" s="66"/>
    </row>
    <row r="1916" spans="7:18" x14ac:dyDescent="0.25">
      <c r="G1916"/>
      <c r="H1916"/>
      <c r="I1916"/>
      <c r="J1916"/>
      <c r="K1916"/>
      <c r="L1916"/>
      <c r="M1916"/>
      <c r="N1916"/>
      <c r="O1916"/>
      <c r="P1916"/>
      <c r="Q1916" s="66"/>
      <c r="R1916" s="66"/>
    </row>
    <row r="1917" spans="7:18" x14ac:dyDescent="0.25">
      <c r="G1917"/>
      <c r="H1917"/>
      <c r="I1917"/>
      <c r="J1917"/>
      <c r="K1917"/>
      <c r="L1917"/>
      <c r="M1917"/>
      <c r="N1917"/>
      <c r="O1917"/>
      <c r="P1917"/>
      <c r="Q1917" s="66"/>
      <c r="R1917" s="66"/>
    </row>
    <row r="1918" spans="7:18" x14ac:dyDescent="0.25">
      <c r="G1918"/>
      <c r="H1918"/>
      <c r="I1918"/>
      <c r="J1918"/>
      <c r="K1918"/>
      <c r="L1918"/>
      <c r="M1918"/>
      <c r="N1918"/>
      <c r="O1918"/>
      <c r="P1918"/>
      <c r="Q1918" s="66"/>
      <c r="R1918" s="66"/>
    </row>
    <row r="1919" spans="7:18" x14ac:dyDescent="0.25">
      <c r="G1919"/>
      <c r="H1919"/>
      <c r="I1919"/>
      <c r="J1919"/>
      <c r="K1919"/>
      <c r="L1919"/>
      <c r="M1919"/>
      <c r="N1919"/>
      <c r="O1919"/>
      <c r="P1919"/>
      <c r="Q1919" s="66"/>
      <c r="R1919" s="66"/>
    </row>
    <row r="1920" spans="7:18" x14ac:dyDescent="0.25">
      <c r="G1920"/>
      <c r="H1920"/>
      <c r="I1920"/>
      <c r="J1920"/>
      <c r="K1920"/>
      <c r="L1920"/>
      <c r="M1920"/>
      <c r="N1920"/>
      <c r="O1920"/>
      <c r="P1920"/>
      <c r="Q1920" s="66"/>
      <c r="R1920" s="66"/>
    </row>
    <row r="1921" spans="7:18" x14ac:dyDescent="0.25">
      <c r="G1921"/>
      <c r="H1921"/>
      <c r="I1921"/>
      <c r="J1921"/>
      <c r="K1921"/>
      <c r="L1921"/>
      <c r="M1921"/>
      <c r="N1921"/>
      <c r="O1921"/>
      <c r="P1921"/>
      <c r="Q1921" s="66"/>
      <c r="R1921" s="66"/>
    </row>
    <row r="1922" spans="7:18" x14ac:dyDescent="0.25">
      <c r="G1922"/>
      <c r="H1922"/>
      <c r="I1922"/>
      <c r="J1922"/>
      <c r="K1922"/>
      <c r="L1922"/>
      <c r="M1922"/>
      <c r="N1922"/>
      <c r="O1922"/>
      <c r="P1922"/>
      <c r="Q1922" s="66"/>
      <c r="R1922" s="66"/>
    </row>
    <row r="1923" spans="7:18" x14ac:dyDescent="0.25">
      <c r="G1923"/>
      <c r="H1923"/>
      <c r="I1923"/>
      <c r="J1923"/>
      <c r="K1923"/>
      <c r="L1923"/>
      <c r="M1923"/>
      <c r="N1923"/>
      <c r="O1923"/>
      <c r="P1923"/>
      <c r="Q1923" s="66"/>
      <c r="R1923" s="66"/>
    </row>
    <row r="1924" spans="7:18" x14ac:dyDescent="0.25">
      <c r="G1924"/>
      <c r="H1924"/>
      <c r="I1924"/>
      <c r="J1924"/>
      <c r="K1924"/>
      <c r="L1924"/>
      <c r="M1924"/>
      <c r="N1924"/>
      <c r="O1924"/>
      <c r="P1924"/>
      <c r="Q1924" s="66"/>
      <c r="R1924" s="66"/>
    </row>
    <row r="1925" spans="7:18" x14ac:dyDescent="0.25">
      <c r="G1925"/>
      <c r="H1925"/>
      <c r="I1925"/>
      <c r="J1925"/>
      <c r="K1925"/>
      <c r="L1925"/>
      <c r="M1925"/>
      <c r="N1925"/>
      <c r="O1925"/>
      <c r="P1925"/>
      <c r="Q1925" s="66"/>
      <c r="R1925" s="66"/>
    </row>
    <row r="1926" spans="7:18" x14ac:dyDescent="0.25">
      <c r="G1926"/>
      <c r="H1926"/>
      <c r="I1926"/>
      <c r="J1926"/>
      <c r="K1926"/>
      <c r="L1926"/>
      <c r="M1926"/>
      <c r="N1926"/>
      <c r="O1926"/>
      <c r="P1926"/>
      <c r="Q1926" s="66"/>
      <c r="R1926" s="66"/>
    </row>
    <row r="1927" spans="7:18" x14ac:dyDescent="0.25">
      <c r="G1927"/>
      <c r="H1927"/>
      <c r="I1927"/>
      <c r="J1927"/>
      <c r="K1927"/>
      <c r="L1927"/>
      <c r="M1927"/>
      <c r="N1927"/>
      <c r="O1927"/>
      <c r="P1927"/>
      <c r="Q1927" s="66"/>
      <c r="R1927" s="66"/>
    </row>
    <row r="1928" spans="7:18" x14ac:dyDescent="0.25">
      <c r="G1928"/>
      <c r="H1928"/>
      <c r="I1928"/>
      <c r="J1928"/>
      <c r="K1928"/>
      <c r="L1928"/>
      <c r="M1928"/>
      <c r="N1928"/>
      <c r="O1928"/>
      <c r="P1928"/>
      <c r="Q1928" s="66"/>
      <c r="R1928" s="66"/>
    </row>
    <row r="1929" spans="7:18" x14ac:dyDescent="0.25">
      <c r="G1929"/>
      <c r="H1929"/>
      <c r="I1929"/>
      <c r="J1929"/>
      <c r="K1929"/>
      <c r="L1929"/>
      <c r="M1929"/>
      <c r="N1929"/>
      <c r="O1929"/>
      <c r="P1929"/>
      <c r="Q1929" s="66"/>
      <c r="R1929" s="66"/>
    </row>
    <row r="1930" spans="7:18" x14ac:dyDescent="0.25">
      <c r="G1930"/>
      <c r="H1930"/>
      <c r="I1930"/>
      <c r="J1930"/>
      <c r="K1930"/>
      <c r="L1930"/>
      <c r="M1930"/>
      <c r="N1930"/>
      <c r="O1930"/>
      <c r="P1930"/>
      <c r="Q1930" s="66"/>
      <c r="R1930" s="66"/>
    </row>
    <row r="1931" spans="7:18" x14ac:dyDescent="0.25">
      <c r="G1931"/>
      <c r="H1931"/>
      <c r="I1931"/>
      <c r="J1931"/>
      <c r="K1931"/>
      <c r="L1931"/>
      <c r="M1931"/>
      <c r="N1931"/>
      <c r="O1931"/>
      <c r="P1931"/>
      <c r="Q1931" s="66"/>
      <c r="R1931" s="66"/>
    </row>
    <row r="1932" spans="7:18" x14ac:dyDescent="0.25">
      <c r="G1932"/>
      <c r="H1932"/>
      <c r="I1932"/>
      <c r="J1932"/>
      <c r="K1932"/>
      <c r="L1932"/>
      <c r="M1932"/>
      <c r="N1932"/>
      <c r="O1932"/>
      <c r="P1932"/>
      <c r="Q1932" s="66"/>
      <c r="R1932" s="66"/>
    </row>
    <row r="1933" spans="7:18" x14ac:dyDescent="0.25">
      <c r="G1933"/>
      <c r="H1933"/>
      <c r="I1933"/>
      <c r="J1933"/>
      <c r="K1933"/>
      <c r="L1933"/>
      <c r="M1933"/>
      <c r="N1933"/>
      <c r="O1933"/>
      <c r="P1933"/>
      <c r="Q1933" s="66"/>
      <c r="R1933" s="66"/>
    </row>
    <row r="1934" spans="7:18" x14ac:dyDescent="0.25">
      <c r="G1934"/>
      <c r="H1934"/>
      <c r="I1934"/>
      <c r="J1934"/>
      <c r="K1934"/>
      <c r="L1934"/>
      <c r="M1934"/>
      <c r="N1934"/>
      <c r="O1934"/>
      <c r="P1934"/>
      <c r="Q1934" s="66"/>
      <c r="R1934" s="66"/>
    </row>
    <row r="1935" spans="7:18" x14ac:dyDescent="0.25">
      <c r="G1935"/>
      <c r="H1935"/>
      <c r="I1935"/>
      <c r="J1935"/>
      <c r="K1935"/>
      <c r="L1935"/>
      <c r="M1935"/>
      <c r="N1935"/>
      <c r="O1935"/>
      <c r="P1935"/>
      <c r="Q1935" s="66"/>
      <c r="R1935" s="66"/>
    </row>
    <row r="1936" spans="7:18" x14ac:dyDescent="0.25">
      <c r="G1936"/>
      <c r="H1936"/>
      <c r="I1936"/>
      <c r="J1936"/>
      <c r="K1936"/>
      <c r="L1936"/>
      <c r="M1936"/>
      <c r="N1936"/>
      <c r="O1936"/>
      <c r="P1936"/>
      <c r="Q1936" s="66"/>
      <c r="R1936" s="66"/>
    </row>
    <row r="1937" spans="7:18" x14ac:dyDescent="0.25">
      <c r="G1937"/>
      <c r="H1937"/>
      <c r="I1937"/>
      <c r="J1937"/>
      <c r="K1937"/>
      <c r="L1937"/>
      <c r="M1937"/>
      <c r="N1937"/>
      <c r="O1937"/>
      <c r="P1937"/>
      <c r="Q1937" s="66"/>
      <c r="R1937" s="66"/>
    </row>
    <row r="1938" spans="7:18" x14ac:dyDescent="0.25">
      <c r="G1938"/>
      <c r="H1938"/>
      <c r="I1938"/>
      <c r="J1938"/>
      <c r="K1938"/>
      <c r="L1938"/>
      <c r="M1938"/>
      <c r="N1938"/>
      <c r="O1938"/>
      <c r="P1938"/>
      <c r="Q1938" s="66"/>
      <c r="R1938" s="66"/>
    </row>
    <row r="1939" spans="7:18" x14ac:dyDescent="0.25">
      <c r="G1939"/>
      <c r="H1939"/>
      <c r="I1939"/>
      <c r="J1939"/>
      <c r="K1939"/>
      <c r="L1939"/>
      <c r="M1939"/>
      <c r="N1939"/>
      <c r="O1939"/>
      <c r="P1939"/>
      <c r="Q1939" s="66"/>
      <c r="R1939" s="66"/>
    </row>
    <row r="1940" spans="7:18" x14ac:dyDescent="0.25">
      <c r="G1940"/>
      <c r="H1940"/>
      <c r="I1940"/>
      <c r="J1940"/>
      <c r="K1940"/>
      <c r="L1940"/>
      <c r="M1940"/>
      <c r="N1940"/>
      <c r="O1940"/>
      <c r="P1940"/>
      <c r="Q1940" s="66"/>
      <c r="R1940" s="66"/>
    </row>
    <row r="1941" spans="7:18" x14ac:dyDescent="0.25">
      <c r="G1941"/>
      <c r="H1941"/>
      <c r="I1941"/>
      <c r="J1941"/>
      <c r="K1941"/>
      <c r="L1941"/>
      <c r="M1941"/>
      <c r="N1941"/>
      <c r="O1941"/>
      <c r="P1941"/>
      <c r="Q1941" s="66"/>
      <c r="R1941" s="66"/>
    </row>
    <row r="1942" spans="7:18" x14ac:dyDescent="0.25">
      <c r="G1942"/>
      <c r="H1942"/>
      <c r="I1942"/>
      <c r="J1942"/>
      <c r="K1942"/>
      <c r="L1942"/>
      <c r="M1942"/>
      <c r="N1942"/>
      <c r="O1942"/>
      <c r="P1942"/>
      <c r="Q1942" s="66"/>
      <c r="R1942" s="66"/>
    </row>
    <row r="1943" spans="7:18" x14ac:dyDescent="0.25">
      <c r="G1943"/>
      <c r="H1943"/>
      <c r="I1943"/>
      <c r="J1943"/>
      <c r="K1943"/>
      <c r="L1943"/>
      <c r="M1943"/>
      <c r="N1943"/>
      <c r="O1943"/>
      <c r="P1943"/>
      <c r="Q1943" s="66"/>
      <c r="R1943" s="66"/>
    </row>
    <row r="1944" spans="7:18" x14ac:dyDescent="0.25">
      <c r="G1944"/>
      <c r="H1944"/>
      <c r="I1944"/>
      <c r="J1944"/>
      <c r="K1944"/>
      <c r="L1944"/>
      <c r="M1944"/>
      <c r="N1944"/>
      <c r="O1944"/>
      <c r="P1944"/>
      <c r="Q1944" s="66"/>
      <c r="R1944" s="66"/>
    </row>
    <row r="1945" spans="7:18" x14ac:dyDescent="0.25">
      <c r="G1945"/>
      <c r="H1945"/>
      <c r="I1945"/>
      <c r="J1945"/>
      <c r="K1945"/>
      <c r="L1945"/>
      <c r="M1945"/>
      <c r="N1945"/>
      <c r="O1945"/>
      <c r="P1945"/>
      <c r="Q1945" s="66"/>
      <c r="R1945" s="66"/>
    </row>
    <row r="1946" spans="7:18" x14ac:dyDescent="0.25">
      <c r="G1946"/>
      <c r="H1946"/>
      <c r="I1946"/>
      <c r="J1946"/>
      <c r="K1946"/>
      <c r="L1946"/>
      <c r="M1946"/>
      <c r="N1946"/>
      <c r="O1946"/>
      <c r="P1946"/>
      <c r="Q1946" s="66"/>
      <c r="R1946" s="66"/>
    </row>
    <row r="1947" spans="7:18" x14ac:dyDescent="0.25">
      <c r="G1947"/>
      <c r="H1947"/>
      <c r="I1947"/>
      <c r="J1947"/>
      <c r="K1947"/>
      <c r="L1947"/>
      <c r="M1947"/>
      <c r="N1947"/>
      <c r="O1947"/>
      <c r="P1947"/>
      <c r="Q1947" s="66"/>
      <c r="R1947" s="66"/>
    </row>
    <row r="1948" spans="7:18" x14ac:dyDescent="0.25">
      <c r="G1948"/>
      <c r="H1948"/>
      <c r="I1948"/>
      <c r="J1948"/>
      <c r="K1948"/>
      <c r="L1948"/>
      <c r="M1948"/>
      <c r="N1948"/>
      <c r="O1948"/>
      <c r="P1948"/>
      <c r="Q1948" s="66"/>
      <c r="R1948" s="66"/>
    </row>
    <row r="1949" spans="7:18" x14ac:dyDescent="0.25">
      <c r="G1949"/>
      <c r="H1949"/>
      <c r="I1949"/>
      <c r="J1949"/>
      <c r="K1949"/>
      <c r="L1949"/>
      <c r="M1949"/>
      <c r="N1949"/>
      <c r="O1949"/>
      <c r="P1949"/>
      <c r="Q1949" s="66"/>
      <c r="R1949" s="66"/>
    </row>
    <row r="1950" spans="7:18" x14ac:dyDescent="0.25">
      <c r="G1950"/>
      <c r="H1950"/>
      <c r="I1950"/>
      <c r="J1950"/>
      <c r="K1950"/>
      <c r="L1950"/>
      <c r="M1950"/>
      <c r="N1950"/>
      <c r="O1950"/>
      <c r="P1950"/>
      <c r="Q1950" s="66"/>
      <c r="R1950" s="66"/>
    </row>
    <row r="1951" spans="7:18" x14ac:dyDescent="0.25">
      <c r="G1951"/>
      <c r="H1951"/>
      <c r="I1951"/>
      <c r="J1951"/>
      <c r="K1951"/>
      <c r="L1951"/>
      <c r="M1951"/>
      <c r="N1951"/>
      <c r="O1951"/>
      <c r="P1951"/>
      <c r="Q1951" s="66"/>
      <c r="R1951" s="66"/>
    </row>
    <row r="1952" spans="7:18" x14ac:dyDescent="0.25">
      <c r="G1952"/>
      <c r="H1952"/>
      <c r="I1952"/>
      <c r="J1952"/>
      <c r="K1952"/>
      <c r="L1952"/>
      <c r="M1952"/>
      <c r="N1952"/>
      <c r="O1952"/>
      <c r="P1952"/>
      <c r="Q1952" s="66"/>
      <c r="R1952" s="66"/>
    </row>
    <row r="1953" spans="7:18" x14ac:dyDescent="0.25">
      <c r="G1953"/>
      <c r="H1953"/>
      <c r="I1953"/>
      <c r="J1953"/>
      <c r="K1953"/>
      <c r="L1953"/>
      <c r="M1953"/>
      <c r="N1953"/>
      <c r="O1953"/>
      <c r="P1953"/>
      <c r="Q1953" s="66"/>
      <c r="R1953" s="66"/>
    </row>
    <row r="1954" spans="7:18" x14ac:dyDescent="0.25">
      <c r="G1954"/>
      <c r="H1954"/>
      <c r="I1954"/>
      <c r="J1954"/>
      <c r="K1954"/>
      <c r="L1954"/>
      <c r="M1954"/>
      <c r="N1954"/>
      <c r="O1954"/>
      <c r="P1954"/>
      <c r="Q1954" s="66"/>
      <c r="R1954" s="66"/>
    </row>
    <row r="1955" spans="7:18" x14ac:dyDescent="0.25">
      <c r="G1955"/>
      <c r="H1955"/>
      <c r="I1955"/>
      <c r="J1955"/>
      <c r="K1955"/>
      <c r="L1955"/>
      <c r="M1955"/>
      <c r="N1955"/>
      <c r="O1955"/>
      <c r="P1955"/>
      <c r="Q1955" s="66"/>
      <c r="R1955" s="66"/>
    </row>
    <row r="1956" spans="7:18" x14ac:dyDescent="0.25">
      <c r="G1956"/>
      <c r="H1956"/>
      <c r="I1956"/>
      <c r="J1956"/>
      <c r="K1956"/>
      <c r="L1956"/>
      <c r="M1956"/>
      <c r="N1956"/>
      <c r="O1956"/>
      <c r="P1956"/>
      <c r="Q1956" s="66"/>
      <c r="R1956" s="66"/>
    </row>
    <row r="1957" spans="7:18" x14ac:dyDescent="0.25">
      <c r="G1957"/>
      <c r="H1957"/>
      <c r="I1957"/>
      <c r="J1957"/>
      <c r="K1957"/>
      <c r="L1957"/>
      <c r="M1957"/>
      <c r="N1957"/>
      <c r="O1957"/>
      <c r="P1957"/>
      <c r="Q1957" s="66"/>
      <c r="R1957" s="66"/>
    </row>
    <row r="1958" spans="7:18" x14ac:dyDescent="0.25">
      <c r="G1958"/>
      <c r="H1958"/>
      <c r="I1958"/>
      <c r="J1958"/>
      <c r="K1958"/>
      <c r="L1958"/>
      <c r="M1958"/>
      <c r="N1958"/>
      <c r="O1958"/>
      <c r="P1958"/>
      <c r="Q1958" s="66"/>
      <c r="R1958" s="66"/>
    </row>
    <row r="1959" spans="7:18" x14ac:dyDescent="0.25">
      <c r="G1959"/>
      <c r="H1959"/>
      <c r="I1959"/>
      <c r="J1959"/>
      <c r="K1959"/>
      <c r="L1959"/>
      <c r="M1959"/>
      <c r="N1959"/>
      <c r="O1959"/>
      <c r="P1959"/>
      <c r="Q1959" s="66"/>
      <c r="R1959" s="66"/>
    </row>
    <row r="1960" spans="7:18" x14ac:dyDescent="0.25">
      <c r="G1960"/>
      <c r="H1960"/>
      <c r="I1960"/>
      <c r="J1960"/>
      <c r="K1960"/>
      <c r="L1960"/>
      <c r="M1960"/>
      <c r="N1960"/>
      <c r="O1960"/>
      <c r="P1960"/>
      <c r="Q1960" s="66"/>
      <c r="R1960" s="66"/>
    </row>
    <row r="1961" spans="7:18" x14ac:dyDescent="0.25">
      <c r="G1961"/>
      <c r="H1961"/>
      <c r="I1961"/>
      <c r="J1961"/>
      <c r="K1961"/>
      <c r="L1961"/>
      <c r="M1961"/>
      <c r="N1961"/>
      <c r="O1961"/>
      <c r="P1961"/>
      <c r="Q1961" s="66"/>
      <c r="R1961" s="66"/>
    </row>
    <row r="1962" spans="7:18" x14ac:dyDescent="0.25">
      <c r="G1962"/>
      <c r="H1962"/>
      <c r="I1962"/>
      <c r="J1962"/>
      <c r="K1962"/>
      <c r="L1962"/>
      <c r="M1962"/>
      <c r="N1962"/>
      <c r="O1962"/>
      <c r="P1962"/>
      <c r="Q1962" s="66"/>
      <c r="R1962" s="66"/>
    </row>
    <row r="1963" spans="7:18" x14ac:dyDescent="0.25">
      <c r="G1963"/>
      <c r="H1963"/>
      <c r="I1963"/>
      <c r="J1963"/>
      <c r="K1963"/>
      <c r="L1963"/>
      <c r="M1963"/>
      <c r="N1963"/>
      <c r="O1963"/>
      <c r="P1963"/>
      <c r="Q1963" s="66"/>
      <c r="R1963" s="66"/>
    </row>
    <row r="1964" spans="7:18" x14ac:dyDescent="0.25">
      <c r="G1964"/>
      <c r="H1964"/>
      <c r="I1964"/>
      <c r="J1964"/>
      <c r="K1964"/>
      <c r="L1964"/>
      <c r="M1964"/>
      <c r="N1964"/>
      <c r="O1964"/>
      <c r="P1964"/>
      <c r="Q1964" s="66"/>
      <c r="R1964" s="66"/>
    </row>
    <row r="1965" spans="7:18" x14ac:dyDescent="0.25">
      <c r="G1965"/>
      <c r="H1965"/>
      <c r="I1965"/>
      <c r="J1965"/>
      <c r="K1965"/>
      <c r="L1965"/>
      <c r="M1965"/>
      <c r="N1965"/>
      <c r="O1965"/>
      <c r="P1965"/>
      <c r="Q1965" s="66"/>
      <c r="R1965" s="66"/>
    </row>
    <row r="1966" spans="7:18" x14ac:dyDescent="0.25">
      <c r="G1966"/>
      <c r="H1966"/>
      <c r="I1966"/>
      <c r="J1966"/>
      <c r="K1966"/>
      <c r="L1966"/>
      <c r="M1966"/>
      <c r="N1966"/>
      <c r="O1966"/>
      <c r="P1966"/>
      <c r="Q1966" s="66"/>
      <c r="R1966" s="66"/>
    </row>
    <row r="1967" spans="7:18" x14ac:dyDescent="0.25">
      <c r="G1967"/>
      <c r="H1967"/>
      <c r="I1967"/>
      <c r="J1967"/>
      <c r="K1967"/>
      <c r="L1967"/>
      <c r="M1967"/>
      <c r="N1967"/>
      <c r="O1967"/>
      <c r="P1967"/>
      <c r="Q1967" s="66"/>
      <c r="R1967" s="66"/>
    </row>
    <row r="1968" spans="7:18" x14ac:dyDescent="0.25">
      <c r="G1968"/>
      <c r="H1968"/>
      <c r="I1968"/>
      <c r="J1968"/>
      <c r="K1968"/>
      <c r="L1968"/>
      <c r="M1968"/>
      <c r="N1968"/>
      <c r="O1968"/>
      <c r="P1968"/>
      <c r="Q1968" s="66"/>
      <c r="R1968" s="66"/>
    </row>
    <row r="1969" spans="7:18" x14ac:dyDescent="0.25">
      <c r="G1969"/>
      <c r="H1969"/>
      <c r="I1969"/>
      <c r="J1969"/>
      <c r="K1969"/>
      <c r="L1969"/>
      <c r="M1969"/>
      <c r="N1969"/>
      <c r="O1969"/>
      <c r="P1969"/>
      <c r="Q1969" s="66"/>
      <c r="R1969" s="66"/>
    </row>
    <row r="1970" spans="7:18" x14ac:dyDescent="0.25">
      <c r="G1970"/>
      <c r="H1970"/>
      <c r="I1970"/>
      <c r="J1970"/>
      <c r="K1970"/>
      <c r="L1970"/>
      <c r="M1970"/>
      <c r="N1970"/>
      <c r="O1970"/>
      <c r="P1970"/>
      <c r="Q1970" s="66"/>
      <c r="R1970" s="66"/>
    </row>
    <row r="1971" spans="7:18" x14ac:dyDescent="0.25">
      <c r="G1971"/>
      <c r="H1971"/>
      <c r="I1971"/>
      <c r="J1971"/>
      <c r="K1971"/>
      <c r="L1971"/>
      <c r="M1971"/>
      <c r="N1971"/>
      <c r="O1971"/>
      <c r="P1971"/>
      <c r="Q1971" s="66"/>
      <c r="R1971" s="66"/>
    </row>
    <row r="1972" spans="7:18" x14ac:dyDescent="0.25">
      <c r="G1972"/>
      <c r="H1972"/>
      <c r="I1972"/>
      <c r="J1972"/>
      <c r="K1972"/>
      <c r="L1972"/>
      <c r="M1972"/>
      <c r="N1972"/>
      <c r="O1972"/>
      <c r="P1972"/>
      <c r="Q1972" s="66"/>
      <c r="R1972" s="66"/>
    </row>
    <row r="1973" spans="7:18" x14ac:dyDescent="0.25">
      <c r="G1973"/>
      <c r="H1973"/>
      <c r="I1973"/>
      <c r="J1973"/>
      <c r="K1973"/>
      <c r="L1973"/>
      <c r="M1973"/>
      <c r="N1973"/>
      <c r="O1973"/>
      <c r="P1973"/>
      <c r="Q1973" s="66"/>
      <c r="R1973" s="66"/>
    </row>
    <row r="1974" spans="7:18" x14ac:dyDescent="0.25">
      <c r="G1974"/>
      <c r="H1974"/>
      <c r="I1974"/>
      <c r="J1974"/>
      <c r="K1974"/>
      <c r="L1974"/>
      <c r="M1974"/>
      <c r="N1974"/>
      <c r="O1974"/>
      <c r="P1974"/>
      <c r="Q1974" s="66"/>
      <c r="R1974" s="66"/>
    </row>
    <row r="1975" spans="7:18" x14ac:dyDescent="0.25">
      <c r="G1975"/>
      <c r="H1975"/>
      <c r="I1975"/>
      <c r="J1975"/>
      <c r="K1975"/>
      <c r="L1975"/>
      <c r="M1975"/>
      <c r="N1975"/>
      <c r="O1975"/>
      <c r="P1975"/>
      <c r="Q1975" s="66"/>
      <c r="R1975" s="66"/>
    </row>
    <row r="1976" spans="7:18" x14ac:dyDescent="0.25">
      <c r="G1976"/>
      <c r="H1976"/>
      <c r="I1976"/>
      <c r="J1976"/>
      <c r="K1976"/>
      <c r="L1976"/>
      <c r="M1976"/>
      <c r="N1976"/>
      <c r="O1976"/>
      <c r="P1976"/>
      <c r="Q1976" s="66"/>
      <c r="R1976" s="66"/>
    </row>
    <row r="1977" spans="7:18" x14ac:dyDescent="0.25">
      <c r="G1977"/>
      <c r="H1977"/>
      <c r="I1977"/>
      <c r="J1977"/>
      <c r="K1977"/>
      <c r="L1977"/>
      <c r="M1977"/>
      <c r="N1977"/>
      <c r="O1977"/>
      <c r="P1977"/>
      <c r="Q1977" s="66"/>
      <c r="R1977" s="66"/>
    </row>
    <row r="1978" spans="7:18" x14ac:dyDescent="0.25">
      <c r="G1978"/>
      <c r="H1978"/>
      <c r="I1978"/>
      <c r="J1978"/>
      <c r="K1978"/>
      <c r="L1978"/>
      <c r="M1978"/>
      <c r="N1978"/>
      <c r="O1978"/>
      <c r="P1978"/>
      <c r="Q1978" s="66"/>
      <c r="R1978" s="66"/>
    </row>
    <row r="1979" spans="7:18" x14ac:dyDescent="0.25">
      <c r="G1979"/>
      <c r="H1979"/>
      <c r="I1979"/>
      <c r="J1979"/>
      <c r="K1979"/>
      <c r="L1979"/>
      <c r="M1979"/>
      <c r="N1979"/>
      <c r="O1979"/>
      <c r="P1979"/>
      <c r="Q1979" s="66"/>
      <c r="R1979" s="66"/>
    </row>
    <row r="1980" spans="7:18" x14ac:dyDescent="0.25">
      <c r="G1980"/>
      <c r="H1980"/>
      <c r="I1980"/>
      <c r="J1980"/>
      <c r="K1980"/>
      <c r="L1980"/>
      <c r="M1980"/>
      <c r="N1980"/>
      <c r="O1980"/>
      <c r="P1980"/>
      <c r="Q1980" s="66"/>
      <c r="R1980" s="66"/>
    </row>
    <row r="1981" spans="7:18" x14ac:dyDescent="0.25">
      <c r="G1981"/>
      <c r="H1981"/>
      <c r="I1981"/>
      <c r="J1981"/>
      <c r="K1981"/>
      <c r="L1981"/>
      <c r="M1981"/>
      <c r="N1981"/>
      <c r="O1981"/>
      <c r="P1981"/>
      <c r="Q1981" s="66"/>
      <c r="R1981" s="66"/>
    </row>
    <row r="1982" spans="7:18" x14ac:dyDescent="0.25">
      <c r="G1982"/>
      <c r="H1982"/>
      <c r="I1982"/>
      <c r="J1982"/>
      <c r="K1982"/>
      <c r="L1982"/>
      <c r="M1982"/>
      <c r="N1982"/>
      <c r="O1982"/>
      <c r="P1982"/>
      <c r="Q1982" s="66"/>
      <c r="R1982" s="66"/>
    </row>
    <row r="1983" spans="7:18" x14ac:dyDescent="0.25">
      <c r="G1983"/>
      <c r="H1983"/>
      <c r="I1983"/>
      <c r="J1983"/>
      <c r="K1983"/>
      <c r="L1983"/>
      <c r="M1983"/>
      <c r="N1983"/>
      <c r="O1983"/>
      <c r="P1983"/>
      <c r="Q1983" s="66"/>
      <c r="R1983" s="66"/>
    </row>
    <row r="1984" spans="7:18" x14ac:dyDescent="0.25">
      <c r="G1984"/>
      <c r="H1984"/>
      <c r="I1984"/>
      <c r="J1984"/>
      <c r="K1984"/>
      <c r="L1984"/>
      <c r="M1984"/>
      <c r="N1984"/>
      <c r="O1984"/>
      <c r="P1984"/>
      <c r="Q1984" s="66"/>
      <c r="R1984" s="66"/>
    </row>
    <row r="1985" spans="7:18" x14ac:dyDescent="0.25">
      <c r="G1985"/>
      <c r="H1985"/>
      <c r="I1985"/>
      <c r="J1985"/>
      <c r="K1985"/>
      <c r="L1985"/>
      <c r="M1985"/>
      <c r="N1985"/>
      <c r="O1985"/>
      <c r="P1985"/>
      <c r="Q1985" s="66"/>
      <c r="R1985" s="66"/>
    </row>
    <row r="1986" spans="7:18" x14ac:dyDescent="0.25">
      <c r="G1986"/>
      <c r="H1986"/>
      <c r="I1986"/>
      <c r="J1986"/>
      <c r="K1986"/>
      <c r="L1986"/>
      <c r="M1986"/>
      <c r="N1986"/>
      <c r="O1986"/>
      <c r="P1986"/>
      <c r="Q1986" s="66"/>
      <c r="R1986" s="66"/>
    </row>
    <row r="1987" spans="7:18" x14ac:dyDescent="0.25">
      <c r="G1987"/>
      <c r="H1987"/>
      <c r="I1987"/>
      <c r="J1987"/>
      <c r="K1987"/>
      <c r="L1987"/>
      <c r="M1987"/>
      <c r="N1987"/>
      <c r="O1987"/>
      <c r="P1987"/>
      <c r="Q1987" s="66"/>
      <c r="R1987" s="66"/>
    </row>
    <row r="1988" spans="7:18" x14ac:dyDescent="0.25">
      <c r="G1988"/>
      <c r="H1988"/>
      <c r="I1988"/>
      <c r="J1988"/>
      <c r="K1988"/>
      <c r="L1988"/>
      <c r="M1988"/>
      <c r="N1988"/>
      <c r="O1988"/>
      <c r="P1988"/>
      <c r="Q1988" s="66"/>
      <c r="R1988" s="66"/>
    </row>
    <row r="1989" spans="7:18" x14ac:dyDescent="0.25">
      <c r="G1989"/>
      <c r="H1989"/>
      <c r="I1989"/>
      <c r="J1989"/>
      <c r="K1989"/>
      <c r="L1989"/>
      <c r="M1989"/>
      <c r="N1989"/>
      <c r="O1989"/>
      <c r="P1989"/>
      <c r="Q1989" s="66"/>
      <c r="R1989" s="66"/>
    </row>
    <row r="1990" spans="7:18" x14ac:dyDescent="0.25">
      <c r="G1990"/>
      <c r="H1990"/>
      <c r="I1990"/>
      <c r="J1990"/>
      <c r="K1990"/>
      <c r="L1990"/>
      <c r="M1990"/>
      <c r="N1990"/>
      <c r="O1990"/>
      <c r="P1990"/>
      <c r="Q1990" s="66"/>
      <c r="R1990" s="66"/>
    </row>
    <row r="1991" spans="7:18" x14ac:dyDescent="0.25">
      <c r="G1991"/>
      <c r="H1991"/>
      <c r="I1991"/>
      <c r="J1991"/>
      <c r="K1991"/>
      <c r="L1991"/>
      <c r="M1991"/>
      <c r="N1991"/>
      <c r="O1991"/>
      <c r="P1991"/>
      <c r="Q1991" s="66"/>
      <c r="R1991" s="66"/>
    </row>
    <row r="1992" spans="7:18" x14ac:dyDescent="0.25">
      <c r="G1992"/>
      <c r="H1992"/>
      <c r="I1992"/>
      <c r="J1992"/>
      <c r="K1992"/>
      <c r="L1992"/>
      <c r="M1992"/>
      <c r="N1992"/>
      <c r="O1992"/>
      <c r="P1992"/>
      <c r="Q1992" s="66"/>
      <c r="R1992" s="66"/>
    </row>
    <row r="1993" spans="7:18" x14ac:dyDescent="0.25">
      <c r="G1993"/>
      <c r="H1993"/>
      <c r="I1993"/>
      <c r="J1993"/>
      <c r="K1993"/>
      <c r="L1993"/>
      <c r="M1993"/>
      <c r="N1993"/>
      <c r="O1993"/>
      <c r="P1993"/>
      <c r="Q1993" s="66"/>
      <c r="R1993" s="66"/>
    </row>
    <row r="1994" spans="7:18" x14ac:dyDescent="0.25">
      <c r="G1994"/>
      <c r="H1994"/>
      <c r="I1994"/>
      <c r="J1994"/>
      <c r="K1994"/>
      <c r="L1994"/>
      <c r="M1994"/>
      <c r="N1994"/>
      <c r="O1994"/>
      <c r="P1994"/>
      <c r="Q1994" s="66"/>
      <c r="R1994" s="66"/>
    </row>
    <row r="1995" spans="7:18" x14ac:dyDescent="0.25">
      <c r="G1995"/>
      <c r="H1995"/>
      <c r="I1995"/>
      <c r="J1995"/>
      <c r="K1995"/>
      <c r="L1995"/>
      <c r="M1995"/>
      <c r="N1995"/>
      <c r="O1995"/>
      <c r="P1995"/>
      <c r="Q1995" s="66"/>
      <c r="R1995" s="66"/>
    </row>
    <row r="1996" spans="7:18" x14ac:dyDescent="0.25">
      <c r="G1996"/>
      <c r="H1996"/>
      <c r="I1996"/>
      <c r="J1996"/>
      <c r="K1996"/>
      <c r="L1996"/>
      <c r="M1996"/>
      <c r="N1996"/>
      <c r="O1996"/>
      <c r="P1996"/>
      <c r="Q1996" s="66"/>
      <c r="R1996" s="66"/>
    </row>
    <row r="1997" spans="7:18" x14ac:dyDescent="0.25">
      <c r="G1997"/>
      <c r="H1997"/>
      <c r="I1997"/>
      <c r="J1997"/>
      <c r="K1997"/>
      <c r="L1997"/>
      <c r="M1997"/>
      <c r="N1997"/>
      <c r="O1997"/>
      <c r="P1997"/>
      <c r="Q1997" s="66"/>
      <c r="R1997" s="66"/>
    </row>
    <row r="1998" spans="7:18" x14ac:dyDescent="0.25">
      <c r="G1998"/>
      <c r="H1998"/>
      <c r="I1998"/>
      <c r="J1998"/>
      <c r="K1998"/>
      <c r="L1998"/>
      <c r="M1998"/>
      <c r="N1998"/>
      <c r="O1998"/>
      <c r="P1998"/>
      <c r="Q1998" s="66"/>
      <c r="R1998" s="66"/>
    </row>
    <row r="1999" spans="7:18" x14ac:dyDescent="0.25">
      <c r="G1999"/>
      <c r="H1999"/>
      <c r="I1999"/>
      <c r="J1999"/>
      <c r="K1999"/>
      <c r="L1999"/>
      <c r="M1999"/>
      <c r="N1999"/>
      <c r="O1999"/>
      <c r="P1999"/>
      <c r="Q1999" s="66"/>
      <c r="R1999" s="66"/>
    </row>
    <row r="2000" spans="7:18" x14ac:dyDescent="0.25">
      <c r="G2000"/>
      <c r="H2000"/>
      <c r="I2000"/>
      <c r="J2000"/>
      <c r="K2000"/>
      <c r="L2000"/>
      <c r="M2000"/>
      <c r="N2000"/>
      <c r="O2000"/>
      <c r="P2000"/>
      <c r="Q2000" s="66"/>
      <c r="R2000" s="66"/>
    </row>
    <row r="2001" spans="7:18" x14ac:dyDescent="0.25">
      <c r="G2001"/>
      <c r="H2001"/>
      <c r="I2001"/>
      <c r="J2001"/>
      <c r="K2001"/>
      <c r="L2001"/>
      <c r="M2001"/>
      <c r="N2001"/>
      <c r="O2001"/>
      <c r="P2001"/>
      <c r="Q2001" s="66"/>
      <c r="R2001" s="66"/>
    </row>
    <row r="2002" spans="7:18" x14ac:dyDescent="0.25">
      <c r="G2002"/>
      <c r="H2002"/>
      <c r="I2002"/>
      <c r="J2002"/>
      <c r="K2002"/>
      <c r="L2002"/>
      <c r="M2002"/>
      <c r="N2002"/>
      <c r="O2002"/>
      <c r="P2002"/>
      <c r="Q2002" s="66"/>
      <c r="R2002" s="66"/>
    </row>
    <row r="2003" spans="7:18" x14ac:dyDescent="0.25">
      <c r="G2003"/>
      <c r="H2003"/>
      <c r="I2003"/>
      <c r="J2003"/>
      <c r="K2003"/>
      <c r="L2003"/>
      <c r="M2003"/>
      <c r="N2003"/>
      <c r="O2003"/>
      <c r="P2003"/>
      <c r="Q2003" s="66"/>
      <c r="R2003" s="66"/>
    </row>
    <row r="2004" spans="7:18" x14ac:dyDescent="0.25">
      <c r="G2004"/>
      <c r="H2004"/>
      <c r="I2004"/>
      <c r="J2004"/>
      <c r="K2004"/>
      <c r="L2004"/>
      <c r="M2004"/>
      <c r="N2004"/>
      <c r="O2004"/>
      <c r="P2004"/>
      <c r="Q2004" s="66"/>
      <c r="R2004" s="66"/>
    </row>
    <row r="2005" spans="7:18" x14ac:dyDescent="0.25">
      <c r="G2005"/>
      <c r="H2005"/>
      <c r="I2005"/>
      <c r="J2005"/>
      <c r="K2005"/>
      <c r="L2005"/>
      <c r="M2005"/>
      <c r="N2005"/>
      <c r="O2005"/>
      <c r="P2005"/>
      <c r="Q2005" s="66"/>
      <c r="R2005" s="66"/>
    </row>
    <row r="2006" spans="7:18" x14ac:dyDescent="0.25">
      <c r="G2006"/>
      <c r="H2006"/>
      <c r="I2006"/>
      <c r="J2006"/>
      <c r="K2006"/>
      <c r="L2006"/>
      <c r="M2006"/>
      <c r="N2006"/>
      <c r="O2006"/>
      <c r="P2006"/>
      <c r="Q2006" s="66"/>
      <c r="R2006" s="66"/>
    </row>
    <row r="2007" spans="7:18" x14ac:dyDescent="0.25">
      <c r="G2007"/>
      <c r="H2007"/>
      <c r="I2007"/>
      <c r="J2007"/>
      <c r="K2007"/>
      <c r="L2007"/>
      <c r="M2007"/>
      <c r="N2007"/>
      <c r="O2007"/>
      <c r="P2007"/>
      <c r="Q2007" s="66"/>
      <c r="R2007" s="66"/>
    </row>
    <row r="2008" spans="7:18" x14ac:dyDescent="0.25">
      <c r="G2008"/>
      <c r="H2008"/>
      <c r="I2008"/>
      <c r="J2008"/>
      <c r="K2008"/>
      <c r="L2008"/>
      <c r="M2008"/>
      <c r="N2008"/>
      <c r="O2008"/>
      <c r="P2008"/>
      <c r="Q2008" s="66"/>
      <c r="R2008" s="66"/>
    </row>
    <row r="2009" spans="7:18" x14ac:dyDescent="0.25">
      <c r="G2009"/>
      <c r="H2009"/>
      <c r="I2009"/>
      <c r="J2009"/>
      <c r="K2009"/>
      <c r="L2009"/>
      <c r="M2009"/>
      <c r="N2009"/>
      <c r="O2009"/>
      <c r="P2009"/>
      <c r="Q2009" s="66"/>
      <c r="R2009" s="66"/>
    </row>
    <row r="2010" spans="7:18" x14ac:dyDescent="0.25">
      <c r="G2010"/>
      <c r="H2010"/>
      <c r="I2010"/>
      <c r="J2010"/>
      <c r="K2010"/>
      <c r="L2010"/>
      <c r="M2010"/>
      <c r="N2010"/>
      <c r="O2010"/>
      <c r="P2010"/>
      <c r="Q2010" s="66"/>
      <c r="R2010" s="66"/>
    </row>
    <row r="2011" spans="7:18" x14ac:dyDescent="0.25">
      <c r="G2011"/>
      <c r="H2011"/>
      <c r="I2011"/>
      <c r="J2011"/>
      <c r="K2011"/>
      <c r="L2011"/>
      <c r="M2011"/>
      <c r="N2011"/>
      <c r="O2011"/>
      <c r="P2011"/>
      <c r="Q2011" s="66"/>
      <c r="R2011" s="66"/>
    </row>
    <row r="2012" spans="7:18" x14ac:dyDescent="0.25">
      <c r="G2012"/>
      <c r="H2012"/>
      <c r="I2012"/>
      <c r="J2012"/>
      <c r="K2012"/>
      <c r="L2012"/>
      <c r="M2012"/>
      <c r="N2012"/>
      <c r="O2012"/>
      <c r="P2012"/>
      <c r="Q2012" s="66"/>
      <c r="R2012" s="66"/>
    </row>
    <row r="2013" spans="7:18" x14ac:dyDescent="0.25">
      <c r="G2013"/>
      <c r="H2013"/>
      <c r="I2013"/>
      <c r="J2013"/>
      <c r="K2013"/>
      <c r="L2013"/>
      <c r="M2013"/>
      <c r="N2013"/>
      <c r="O2013"/>
      <c r="P2013"/>
      <c r="Q2013" s="66"/>
      <c r="R2013" s="66"/>
    </row>
    <row r="2014" spans="7:18" x14ac:dyDescent="0.25">
      <c r="G2014"/>
      <c r="H2014"/>
      <c r="I2014"/>
      <c r="J2014"/>
      <c r="K2014"/>
      <c r="L2014"/>
      <c r="M2014"/>
      <c r="N2014"/>
      <c r="O2014"/>
      <c r="P2014"/>
      <c r="Q2014" s="66"/>
      <c r="R2014" s="66"/>
    </row>
    <row r="2015" spans="7:18" x14ac:dyDescent="0.25">
      <c r="G2015"/>
      <c r="H2015"/>
      <c r="I2015"/>
      <c r="J2015"/>
      <c r="K2015"/>
      <c r="L2015"/>
      <c r="M2015"/>
      <c r="N2015"/>
      <c r="O2015"/>
      <c r="P2015"/>
      <c r="Q2015" s="66"/>
      <c r="R2015" s="66"/>
    </row>
    <row r="2016" spans="7:18" x14ac:dyDescent="0.25">
      <c r="G2016"/>
      <c r="H2016"/>
      <c r="I2016"/>
      <c r="J2016"/>
      <c r="K2016"/>
      <c r="L2016"/>
      <c r="M2016"/>
      <c r="N2016"/>
      <c r="O2016"/>
      <c r="P2016"/>
      <c r="Q2016" s="66"/>
      <c r="R2016" s="66"/>
    </row>
    <row r="2017" spans="7:18" x14ac:dyDescent="0.25">
      <c r="G2017"/>
      <c r="H2017"/>
      <c r="I2017"/>
      <c r="J2017"/>
      <c r="K2017"/>
      <c r="L2017"/>
      <c r="M2017"/>
      <c r="N2017"/>
      <c r="O2017"/>
      <c r="P2017"/>
      <c r="Q2017" s="66"/>
      <c r="R2017" s="66"/>
    </row>
    <row r="2018" spans="7:18" x14ac:dyDescent="0.25">
      <c r="G2018"/>
      <c r="H2018"/>
      <c r="I2018"/>
      <c r="J2018"/>
      <c r="K2018"/>
      <c r="L2018"/>
      <c r="M2018"/>
      <c r="N2018"/>
      <c r="O2018"/>
      <c r="P2018"/>
      <c r="Q2018" s="66"/>
      <c r="R2018" s="66"/>
    </row>
    <row r="2019" spans="7:18" x14ac:dyDescent="0.25">
      <c r="G2019"/>
      <c r="H2019"/>
      <c r="I2019"/>
      <c r="J2019"/>
      <c r="K2019"/>
      <c r="L2019"/>
      <c r="M2019"/>
      <c r="N2019"/>
      <c r="O2019"/>
      <c r="P2019"/>
      <c r="Q2019" s="66"/>
      <c r="R2019" s="66"/>
    </row>
    <row r="2020" spans="7:18" x14ac:dyDescent="0.25">
      <c r="G2020"/>
      <c r="H2020"/>
      <c r="I2020"/>
      <c r="J2020"/>
      <c r="K2020"/>
      <c r="L2020"/>
      <c r="M2020"/>
      <c r="N2020"/>
      <c r="O2020"/>
      <c r="P2020"/>
      <c r="Q2020" s="66"/>
      <c r="R2020" s="66"/>
    </row>
    <row r="2021" spans="7:18" x14ac:dyDescent="0.25">
      <c r="G2021"/>
      <c r="H2021"/>
      <c r="I2021"/>
      <c r="J2021"/>
      <c r="K2021"/>
      <c r="L2021"/>
      <c r="M2021"/>
      <c r="N2021"/>
      <c r="O2021"/>
      <c r="P2021"/>
      <c r="Q2021" s="66"/>
      <c r="R2021" s="66"/>
    </row>
    <row r="2022" spans="7:18" x14ac:dyDescent="0.25">
      <c r="G2022"/>
      <c r="H2022"/>
      <c r="I2022"/>
      <c r="J2022"/>
      <c r="K2022"/>
      <c r="L2022"/>
      <c r="M2022"/>
      <c r="N2022"/>
      <c r="O2022"/>
      <c r="P2022"/>
      <c r="Q2022" s="66"/>
      <c r="R2022" s="66"/>
    </row>
    <row r="2023" spans="7:18" x14ac:dyDescent="0.25">
      <c r="G2023"/>
      <c r="H2023"/>
      <c r="I2023"/>
      <c r="J2023"/>
      <c r="K2023"/>
      <c r="L2023"/>
      <c r="M2023"/>
      <c r="N2023"/>
      <c r="O2023"/>
      <c r="P2023"/>
      <c r="Q2023" s="66"/>
      <c r="R2023" s="66"/>
    </row>
    <row r="2024" spans="7:18" x14ac:dyDescent="0.25">
      <c r="G2024"/>
      <c r="H2024"/>
      <c r="I2024"/>
      <c r="J2024"/>
      <c r="K2024"/>
      <c r="L2024"/>
      <c r="M2024"/>
      <c r="N2024"/>
      <c r="O2024"/>
      <c r="P2024"/>
      <c r="Q2024" s="66"/>
      <c r="R2024" s="66"/>
    </row>
    <row r="2025" spans="7:18" x14ac:dyDescent="0.25">
      <c r="G2025"/>
      <c r="H2025"/>
      <c r="I2025"/>
      <c r="J2025"/>
      <c r="K2025"/>
      <c r="L2025"/>
      <c r="M2025"/>
      <c r="N2025"/>
      <c r="O2025"/>
      <c r="P2025"/>
      <c r="Q2025" s="66"/>
      <c r="R2025" s="66"/>
    </row>
    <row r="2026" spans="7:18" x14ac:dyDescent="0.25">
      <c r="G2026"/>
      <c r="H2026"/>
      <c r="I2026"/>
      <c r="J2026"/>
      <c r="K2026"/>
      <c r="L2026"/>
      <c r="M2026"/>
      <c r="N2026"/>
      <c r="O2026"/>
      <c r="P2026"/>
      <c r="Q2026" s="66"/>
      <c r="R2026" s="66"/>
    </row>
    <row r="2027" spans="7:18" x14ac:dyDescent="0.25">
      <c r="G2027"/>
      <c r="H2027"/>
      <c r="I2027"/>
      <c r="J2027"/>
      <c r="K2027"/>
      <c r="L2027"/>
      <c r="M2027"/>
      <c r="N2027"/>
      <c r="O2027"/>
      <c r="P2027"/>
      <c r="Q2027" s="66"/>
      <c r="R2027" s="66"/>
    </row>
    <row r="2028" spans="7:18" x14ac:dyDescent="0.25">
      <c r="G2028"/>
      <c r="H2028"/>
      <c r="I2028"/>
      <c r="J2028"/>
      <c r="K2028"/>
      <c r="L2028"/>
      <c r="M2028"/>
      <c r="N2028"/>
      <c r="O2028"/>
      <c r="P2028"/>
      <c r="Q2028" s="66"/>
      <c r="R2028" s="66"/>
    </row>
    <row r="2029" spans="7:18" x14ac:dyDescent="0.25">
      <c r="G2029"/>
      <c r="H2029"/>
      <c r="I2029"/>
      <c r="J2029"/>
      <c r="K2029"/>
      <c r="L2029"/>
      <c r="M2029"/>
      <c r="N2029"/>
      <c r="O2029"/>
      <c r="P2029"/>
      <c r="Q2029" s="66"/>
      <c r="R2029" s="66"/>
    </row>
    <row r="2030" spans="7:18" x14ac:dyDescent="0.25">
      <c r="G2030"/>
      <c r="H2030"/>
      <c r="I2030"/>
      <c r="J2030"/>
      <c r="K2030"/>
      <c r="L2030"/>
      <c r="M2030"/>
      <c r="N2030"/>
      <c r="O2030"/>
      <c r="P2030"/>
      <c r="Q2030" s="66"/>
      <c r="R2030" s="66"/>
    </row>
    <row r="2031" spans="7:18" x14ac:dyDescent="0.25">
      <c r="G2031"/>
      <c r="H2031"/>
      <c r="I2031"/>
      <c r="J2031"/>
      <c r="K2031"/>
      <c r="L2031"/>
      <c r="M2031"/>
      <c r="N2031"/>
      <c r="O2031"/>
      <c r="P2031"/>
      <c r="Q2031" s="66"/>
      <c r="R2031" s="66"/>
    </row>
    <row r="2032" spans="7:18" x14ac:dyDescent="0.25">
      <c r="G2032"/>
      <c r="H2032"/>
      <c r="I2032"/>
      <c r="J2032"/>
      <c r="K2032"/>
      <c r="L2032"/>
      <c r="M2032"/>
      <c r="N2032"/>
      <c r="O2032"/>
      <c r="P2032"/>
      <c r="Q2032" s="66"/>
      <c r="R2032" s="66"/>
    </row>
    <row r="2033" spans="7:18" x14ac:dyDescent="0.25">
      <c r="G2033"/>
      <c r="H2033"/>
      <c r="I2033"/>
      <c r="J2033"/>
      <c r="K2033"/>
      <c r="L2033"/>
      <c r="M2033"/>
      <c r="N2033"/>
      <c r="O2033"/>
      <c r="P2033"/>
      <c r="Q2033" s="66"/>
      <c r="R2033" s="66"/>
    </row>
    <row r="2034" spans="7:18" x14ac:dyDescent="0.25">
      <c r="G2034"/>
      <c r="H2034"/>
      <c r="I2034"/>
      <c r="J2034"/>
      <c r="K2034"/>
      <c r="L2034"/>
      <c r="M2034"/>
      <c r="N2034"/>
      <c r="O2034"/>
      <c r="P2034"/>
      <c r="Q2034" s="66"/>
      <c r="R2034" s="66"/>
    </row>
    <row r="2035" spans="7:18" x14ac:dyDescent="0.25">
      <c r="G2035"/>
      <c r="H2035"/>
      <c r="I2035"/>
      <c r="J2035"/>
      <c r="K2035"/>
      <c r="L2035"/>
      <c r="M2035"/>
      <c r="N2035"/>
      <c r="O2035"/>
      <c r="P2035"/>
      <c r="Q2035" s="66"/>
      <c r="R2035" s="66"/>
    </row>
    <row r="2036" spans="7:18" x14ac:dyDescent="0.25">
      <c r="G2036"/>
      <c r="H2036"/>
      <c r="I2036"/>
      <c r="J2036"/>
      <c r="K2036"/>
      <c r="L2036"/>
      <c r="M2036"/>
      <c r="N2036"/>
      <c r="O2036"/>
      <c r="P2036"/>
      <c r="Q2036" s="66"/>
      <c r="R2036" s="66"/>
    </row>
    <row r="2037" spans="7:18" x14ac:dyDescent="0.25">
      <c r="G2037"/>
      <c r="H2037"/>
      <c r="I2037"/>
      <c r="J2037"/>
      <c r="K2037"/>
      <c r="L2037"/>
      <c r="M2037"/>
      <c r="N2037"/>
      <c r="O2037"/>
      <c r="P2037"/>
      <c r="Q2037" s="66"/>
      <c r="R2037" s="66"/>
    </row>
    <row r="2038" spans="7:18" x14ac:dyDescent="0.25">
      <c r="G2038"/>
      <c r="H2038"/>
      <c r="I2038"/>
      <c r="J2038"/>
      <c r="K2038"/>
      <c r="L2038"/>
      <c r="M2038"/>
      <c r="N2038"/>
      <c r="O2038"/>
      <c r="P2038"/>
      <c r="Q2038" s="66"/>
      <c r="R2038" s="66"/>
    </row>
    <row r="2039" spans="7:18" x14ac:dyDescent="0.25">
      <c r="G2039"/>
      <c r="H2039"/>
      <c r="I2039"/>
      <c r="J2039"/>
      <c r="K2039"/>
      <c r="L2039"/>
      <c r="M2039"/>
      <c r="N2039"/>
      <c r="O2039"/>
      <c r="P2039"/>
      <c r="Q2039" s="66"/>
      <c r="R2039" s="66"/>
    </row>
    <row r="2040" spans="7:18" x14ac:dyDescent="0.25">
      <c r="G2040"/>
      <c r="H2040"/>
      <c r="I2040"/>
      <c r="J2040"/>
      <c r="K2040"/>
      <c r="L2040"/>
      <c r="M2040"/>
      <c r="N2040"/>
      <c r="O2040"/>
      <c r="P2040"/>
      <c r="Q2040" s="66"/>
      <c r="R2040" s="66"/>
    </row>
    <row r="2041" spans="7:18" x14ac:dyDescent="0.25">
      <c r="G2041"/>
      <c r="H2041"/>
      <c r="I2041"/>
      <c r="J2041"/>
      <c r="K2041"/>
      <c r="L2041"/>
      <c r="M2041"/>
      <c r="N2041"/>
      <c r="O2041"/>
      <c r="P2041"/>
      <c r="Q2041" s="66"/>
      <c r="R2041" s="66"/>
    </row>
    <row r="2042" spans="7:18" x14ac:dyDescent="0.25">
      <c r="G2042"/>
      <c r="H2042"/>
      <c r="I2042"/>
      <c r="J2042"/>
      <c r="K2042"/>
      <c r="L2042"/>
      <c r="M2042"/>
      <c r="N2042"/>
      <c r="O2042"/>
      <c r="P2042"/>
      <c r="Q2042" s="66"/>
      <c r="R2042" s="66"/>
    </row>
    <row r="2043" spans="7:18" x14ac:dyDescent="0.25">
      <c r="G2043"/>
      <c r="H2043"/>
      <c r="I2043"/>
      <c r="J2043"/>
      <c r="K2043"/>
      <c r="L2043"/>
      <c r="M2043"/>
      <c r="N2043"/>
      <c r="O2043"/>
      <c r="P2043"/>
      <c r="Q2043" s="66"/>
      <c r="R2043" s="66"/>
    </row>
    <row r="2044" spans="7:18" x14ac:dyDescent="0.25">
      <c r="G2044"/>
      <c r="H2044"/>
      <c r="I2044"/>
      <c r="J2044"/>
      <c r="K2044"/>
      <c r="L2044"/>
      <c r="M2044"/>
      <c r="N2044"/>
      <c r="O2044"/>
      <c r="P2044"/>
      <c r="Q2044" s="66"/>
      <c r="R2044" s="66"/>
    </row>
    <row r="2045" spans="7:18" x14ac:dyDescent="0.25">
      <c r="G2045"/>
      <c r="H2045"/>
      <c r="I2045"/>
      <c r="J2045"/>
      <c r="K2045"/>
      <c r="L2045"/>
      <c r="M2045"/>
      <c r="N2045"/>
      <c r="O2045"/>
      <c r="P2045"/>
      <c r="Q2045" s="66"/>
      <c r="R2045" s="66"/>
    </row>
    <row r="2046" spans="7:18" x14ac:dyDescent="0.25">
      <c r="G2046"/>
      <c r="H2046"/>
      <c r="I2046"/>
      <c r="J2046"/>
      <c r="K2046"/>
      <c r="L2046"/>
      <c r="M2046"/>
      <c r="N2046"/>
      <c r="O2046"/>
      <c r="P2046"/>
      <c r="Q2046" s="66"/>
      <c r="R2046" s="66"/>
    </row>
    <row r="2047" spans="7:18" x14ac:dyDescent="0.25">
      <c r="G2047"/>
      <c r="H2047"/>
      <c r="I2047"/>
      <c r="J2047"/>
      <c r="K2047"/>
      <c r="L2047"/>
      <c r="M2047"/>
      <c r="N2047"/>
      <c r="O2047"/>
      <c r="P2047"/>
      <c r="Q2047" s="66"/>
      <c r="R2047" s="66"/>
    </row>
    <row r="2048" spans="7:18" x14ac:dyDescent="0.25">
      <c r="G2048"/>
      <c r="H2048"/>
      <c r="I2048"/>
      <c r="J2048"/>
      <c r="K2048"/>
      <c r="L2048"/>
      <c r="M2048"/>
      <c r="N2048"/>
      <c r="O2048"/>
      <c r="P2048"/>
      <c r="Q2048" s="66"/>
      <c r="R2048" s="66"/>
    </row>
    <row r="2049" spans="7:18" x14ac:dyDescent="0.25">
      <c r="G2049"/>
      <c r="H2049"/>
      <c r="I2049"/>
      <c r="J2049"/>
      <c r="K2049"/>
      <c r="L2049"/>
      <c r="M2049"/>
      <c r="N2049"/>
      <c r="O2049"/>
      <c r="P2049"/>
      <c r="Q2049" s="66"/>
      <c r="R2049" s="66"/>
    </row>
    <row r="2050" spans="7:18" x14ac:dyDescent="0.25">
      <c r="G2050"/>
      <c r="H2050"/>
      <c r="I2050"/>
      <c r="J2050"/>
      <c r="K2050"/>
      <c r="L2050"/>
      <c r="M2050"/>
      <c r="N2050"/>
      <c r="O2050"/>
      <c r="P2050"/>
      <c r="Q2050" s="66"/>
      <c r="R2050" s="66"/>
    </row>
    <row r="2051" spans="7:18" x14ac:dyDescent="0.25">
      <c r="G2051"/>
      <c r="H2051"/>
      <c r="I2051"/>
      <c r="J2051"/>
      <c r="K2051"/>
      <c r="L2051"/>
      <c r="M2051"/>
      <c r="N2051"/>
      <c r="O2051"/>
      <c r="P2051"/>
      <c r="Q2051" s="66"/>
      <c r="R2051" s="66"/>
    </row>
    <row r="2052" spans="7:18" x14ac:dyDescent="0.25">
      <c r="G2052"/>
      <c r="H2052"/>
      <c r="I2052"/>
      <c r="J2052"/>
      <c r="K2052"/>
      <c r="L2052"/>
      <c r="M2052"/>
      <c r="N2052"/>
      <c r="O2052"/>
      <c r="P2052"/>
      <c r="Q2052" s="66"/>
      <c r="R2052" s="66"/>
    </row>
    <row r="2053" spans="7:18" x14ac:dyDescent="0.25">
      <c r="G2053"/>
      <c r="H2053"/>
      <c r="I2053"/>
      <c r="J2053"/>
      <c r="K2053"/>
      <c r="L2053"/>
      <c r="M2053"/>
      <c r="N2053"/>
      <c r="O2053"/>
      <c r="P2053"/>
      <c r="Q2053" s="66"/>
      <c r="R2053" s="66"/>
    </row>
    <row r="2054" spans="7:18" x14ac:dyDescent="0.25">
      <c r="G2054"/>
      <c r="H2054"/>
      <c r="I2054"/>
      <c r="J2054"/>
      <c r="K2054"/>
      <c r="L2054"/>
      <c r="M2054"/>
      <c r="N2054"/>
      <c r="O2054"/>
      <c r="P2054"/>
      <c r="Q2054" s="66"/>
      <c r="R2054" s="66"/>
    </row>
    <row r="2055" spans="7:18" x14ac:dyDescent="0.25">
      <c r="G2055"/>
      <c r="H2055"/>
      <c r="I2055"/>
      <c r="J2055"/>
      <c r="K2055"/>
      <c r="L2055"/>
      <c r="M2055"/>
      <c r="N2055"/>
      <c r="O2055"/>
      <c r="P2055"/>
      <c r="Q2055" s="66"/>
      <c r="R2055" s="66"/>
    </row>
    <row r="2056" spans="7:18" x14ac:dyDescent="0.25">
      <c r="G2056"/>
      <c r="H2056"/>
      <c r="I2056"/>
      <c r="J2056"/>
      <c r="K2056"/>
      <c r="L2056"/>
      <c r="M2056"/>
      <c r="N2056"/>
      <c r="O2056"/>
      <c r="P2056"/>
      <c r="Q2056" s="66"/>
      <c r="R2056" s="66"/>
    </row>
    <row r="2057" spans="7:18" x14ac:dyDescent="0.25">
      <c r="G2057"/>
      <c r="H2057"/>
      <c r="I2057"/>
      <c r="J2057"/>
      <c r="K2057"/>
      <c r="L2057"/>
      <c r="M2057"/>
      <c r="N2057"/>
      <c r="O2057"/>
      <c r="P2057"/>
      <c r="Q2057" s="66"/>
      <c r="R2057" s="66"/>
    </row>
    <row r="2058" spans="7:18" x14ac:dyDescent="0.25">
      <c r="G2058"/>
      <c r="H2058"/>
      <c r="I2058"/>
      <c r="J2058"/>
      <c r="K2058"/>
      <c r="L2058"/>
      <c r="M2058"/>
      <c r="N2058"/>
      <c r="O2058"/>
      <c r="P2058"/>
      <c r="Q2058" s="66"/>
      <c r="R2058" s="66"/>
    </row>
    <row r="2059" spans="7:18" x14ac:dyDescent="0.25">
      <c r="G2059"/>
      <c r="H2059"/>
      <c r="I2059"/>
      <c r="J2059"/>
      <c r="K2059"/>
      <c r="L2059"/>
      <c r="M2059"/>
      <c r="N2059"/>
      <c r="O2059"/>
      <c r="P2059"/>
      <c r="Q2059" s="66"/>
      <c r="R2059" s="66"/>
    </row>
    <row r="2060" spans="7:18" x14ac:dyDescent="0.25">
      <c r="G2060"/>
      <c r="H2060"/>
      <c r="I2060"/>
      <c r="J2060"/>
      <c r="K2060"/>
      <c r="L2060"/>
      <c r="M2060"/>
      <c r="N2060"/>
      <c r="O2060"/>
      <c r="P2060"/>
      <c r="Q2060" s="66"/>
      <c r="R2060" s="66"/>
    </row>
    <row r="2061" spans="7:18" x14ac:dyDescent="0.25">
      <c r="G2061"/>
      <c r="H2061"/>
      <c r="I2061"/>
      <c r="J2061"/>
      <c r="K2061"/>
      <c r="L2061"/>
      <c r="M2061"/>
      <c r="N2061"/>
      <c r="O2061"/>
      <c r="P2061"/>
      <c r="Q2061" s="66"/>
      <c r="R2061" s="66"/>
    </row>
    <row r="2062" spans="7:18" x14ac:dyDescent="0.25">
      <c r="G2062"/>
      <c r="H2062"/>
      <c r="I2062"/>
      <c r="J2062"/>
      <c r="K2062"/>
      <c r="L2062"/>
      <c r="M2062"/>
      <c r="N2062"/>
      <c r="O2062"/>
      <c r="P2062"/>
      <c r="Q2062" s="66"/>
      <c r="R2062" s="66"/>
    </row>
    <row r="2063" spans="7:18" x14ac:dyDescent="0.25">
      <c r="G2063"/>
      <c r="H2063"/>
      <c r="I2063"/>
      <c r="J2063"/>
      <c r="K2063"/>
      <c r="L2063"/>
      <c r="M2063"/>
      <c r="N2063"/>
      <c r="O2063"/>
      <c r="P2063"/>
      <c r="Q2063" s="66"/>
      <c r="R2063" s="66"/>
    </row>
    <row r="2064" spans="7:18" x14ac:dyDescent="0.25">
      <c r="G2064"/>
      <c r="H2064"/>
      <c r="I2064"/>
      <c r="J2064"/>
      <c r="K2064"/>
      <c r="L2064"/>
      <c r="M2064"/>
      <c r="N2064"/>
      <c r="O2064"/>
      <c r="P2064"/>
      <c r="Q2064" s="66"/>
      <c r="R2064" s="66"/>
    </row>
    <row r="2065" spans="7:18" x14ac:dyDescent="0.25">
      <c r="G2065"/>
      <c r="H2065"/>
      <c r="I2065"/>
      <c r="J2065"/>
      <c r="K2065"/>
      <c r="L2065"/>
      <c r="M2065"/>
      <c r="N2065"/>
      <c r="O2065"/>
      <c r="P2065"/>
      <c r="Q2065" s="66"/>
      <c r="R2065" s="66"/>
    </row>
    <row r="2066" spans="7:18" x14ac:dyDescent="0.25">
      <c r="G2066"/>
      <c r="H2066"/>
      <c r="I2066"/>
      <c r="J2066"/>
      <c r="K2066"/>
      <c r="L2066"/>
      <c r="M2066"/>
      <c r="N2066"/>
      <c r="O2066"/>
      <c r="P2066"/>
      <c r="Q2066" s="66"/>
      <c r="R2066" s="66"/>
    </row>
    <row r="2067" spans="7:18" x14ac:dyDescent="0.25">
      <c r="G2067"/>
      <c r="H2067"/>
      <c r="I2067"/>
      <c r="J2067"/>
      <c r="K2067"/>
      <c r="L2067"/>
      <c r="M2067"/>
      <c r="N2067"/>
      <c r="O2067"/>
      <c r="P2067"/>
      <c r="Q2067" s="66"/>
      <c r="R2067" s="66"/>
    </row>
    <row r="2068" spans="7:18" x14ac:dyDescent="0.25">
      <c r="G2068"/>
      <c r="H2068"/>
      <c r="I2068"/>
      <c r="J2068"/>
      <c r="K2068"/>
      <c r="L2068"/>
      <c r="M2068"/>
      <c r="N2068"/>
      <c r="O2068"/>
      <c r="P2068"/>
      <c r="Q2068" s="66"/>
      <c r="R2068" s="66"/>
    </row>
    <row r="2069" spans="7:18" x14ac:dyDescent="0.25">
      <c r="G2069"/>
      <c r="H2069"/>
      <c r="I2069"/>
      <c r="J2069"/>
      <c r="K2069"/>
      <c r="L2069"/>
      <c r="M2069"/>
      <c r="N2069"/>
      <c r="O2069"/>
      <c r="P2069"/>
      <c r="Q2069" s="66"/>
      <c r="R2069" s="66"/>
    </row>
    <row r="2070" spans="7:18" x14ac:dyDescent="0.25">
      <c r="G2070"/>
      <c r="H2070"/>
      <c r="I2070"/>
      <c r="J2070"/>
      <c r="K2070"/>
      <c r="L2070"/>
      <c r="M2070"/>
      <c r="N2070"/>
      <c r="O2070"/>
      <c r="P2070"/>
      <c r="Q2070" s="66"/>
      <c r="R2070" s="66"/>
    </row>
    <row r="2071" spans="7:18" x14ac:dyDescent="0.25">
      <c r="G2071"/>
      <c r="H2071"/>
      <c r="I2071"/>
      <c r="J2071"/>
      <c r="K2071"/>
      <c r="L2071"/>
      <c r="M2071"/>
      <c r="N2071"/>
      <c r="O2071"/>
      <c r="P2071"/>
      <c r="Q2071" s="66"/>
      <c r="R2071" s="66"/>
    </row>
    <row r="2072" spans="7:18" x14ac:dyDescent="0.25">
      <c r="G2072"/>
      <c r="H2072"/>
      <c r="I2072"/>
      <c r="J2072"/>
      <c r="K2072"/>
      <c r="L2072"/>
      <c r="M2072"/>
      <c r="N2072"/>
      <c r="O2072"/>
      <c r="P2072"/>
      <c r="Q2072" s="66"/>
      <c r="R2072" s="66"/>
    </row>
    <row r="2073" spans="7:18" x14ac:dyDescent="0.25">
      <c r="G2073"/>
      <c r="H2073"/>
      <c r="I2073"/>
      <c r="J2073"/>
      <c r="K2073"/>
      <c r="L2073"/>
      <c r="M2073"/>
      <c r="N2073"/>
      <c r="O2073"/>
      <c r="P2073"/>
      <c r="Q2073" s="66"/>
      <c r="R2073" s="66"/>
    </row>
    <row r="2074" spans="7:18" x14ac:dyDescent="0.25">
      <c r="G2074"/>
      <c r="H2074"/>
      <c r="I2074"/>
      <c r="J2074"/>
      <c r="K2074"/>
      <c r="L2074"/>
      <c r="M2074"/>
      <c r="N2074"/>
      <c r="O2074"/>
      <c r="P2074"/>
      <c r="Q2074" s="66"/>
      <c r="R2074" s="66"/>
    </row>
    <row r="2075" spans="7:18" x14ac:dyDescent="0.25">
      <c r="G2075"/>
      <c r="H2075"/>
      <c r="I2075"/>
      <c r="J2075"/>
      <c r="K2075"/>
      <c r="L2075"/>
      <c r="M2075"/>
      <c r="N2075"/>
      <c r="O2075"/>
      <c r="P2075"/>
      <c r="Q2075" s="66"/>
      <c r="R2075" s="66"/>
    </row>
    <row r="2076" spans="7:18" x14ac:dyDescent="0.25">
      <c r="G2076"/>
      <c r="H2076"/>
      <c r="I2076"/>
      <c r="J2076"/>
      <c r="K2076"/>
      <c r="L2076"/>
      <c r="M2076"/>
      <c r="N2076"/>
      <c r="O2076"/>
      <c r="P2076"/>
      <c r="Q2076" s="66"/>
      <c r="R2076" s="66"/>
    </row>
    <row r="2077" spans="7:18" x14ac:dyDescent="0.25">
      <c r="G2077"/>
      <c r="H2077"/>
      <c r="I2077"/>
      <c r="J2077"/>
      <c r="K2077"/>
      <c r="L2077"/>
      <c r="M2077"/>
      <c r="N2077"/>
      <c r="O2077"/>
      <c r="P2077"/>
      <c r="Q2077" s="66"/>
      <c r="R2077" s="66"/>
    </row>
    <row r="2078" spans="7:18" x14ac:dyDescent="0.25">
      <c r="G2078"/>
      <c r="H2078"/>
      <c r="I2078"/>
      <c r="J2078"/>
      <c r="K2078"/>
      <c r="L2078"/>
      <c r="M2078"/>
      <c r="N2078"/>
      <c r="O2078"/>
      <c r="P2078"/>
      <c r="Q2078" s="66"/>
      <c r="R2078" s="66"/>
    </row>
    <row r="2079" spans="7:18" x14ac:dyDescent="0.25">
      <c r="G2079"/>
      <c r="H2079"/>
      <c r="I2079"/>
      <c r="J2079"/>
      <c r="K2079"/>
      <c r="L2079"/>
      <c r="M2079"/>
      <c r="N2079"/>
      <c r="O2079"/>
      <c r="P2079"/>
      <c r="Q2079" s="66"/>
      <c r="R2079" s="66"/>
    </row>
    <row r="2080" spans="7:18" x14ac:dyDescent="0.25">
      <c r="G2080"/>
      <c r="H2080"/>
      <c r="I2080"/>
      <c r="J2080"/>
      <c r="K2080"/>
      <c r="L2080"/>
      <c r="M2080"/>
      <c r="N2080"/>
      <c r="O2080"/>
      <c r="P2080"/>
      <c r="Q2080" s="66"/>
      <c r="R2080" s="66"/>
    </row>
    <row r="2081" spans="7:18" x14ac:dyDescent="0.25">
      <c r="G2081"/>
      <c r="H2081"/>
      <c r="I2081"/>
      <c r="J2081"/>
      <c r="K2081"/>
      <c r="L2081"/>
      <c r="M2081"/>
      <c r="N2081"/>
      <c r="O2081"/>
      <c r="P2081"/>
      <c r="Q2081" s="66"/>
      <c r="R2081" s="66"/>
    </row>
    <row r="2082" spans="7:18" x14ac:dyDescent="0.25">
      <c r="G2082"/>
      <c r="H2082"/>
      <c r="I2082"/>
      <c r="J2082"/>
      <c r="K2082"/>
      <c r="L2082"/>
      <c r="M2082"/>
      <c r="N2082"/>
      <c r="O2082"/>
      <c r="P2082"/>
      <c r="Q2082" s="66"/>
      <c r="R2082" s="66"/>
    </row>
    <row r="2083" spans="7:18" x14ac:dyDescent="0.25">
      <c r="G2083"/>
      <c r="H2083"/>
      <c r="I2083"/>
      <c r="J2083"/>
      <c r="K2083"/>
      <c r="L2083"/>
      <c r="M2083"/>
      <c r="N2083"/>
      <c r="O2083"/>
      <c r="P2083"/>
      <c r="Q2083" s="66"/>
      <c r="R2083" s="66"/>
    </row>
    <row r="2084" spans="7:18" x14ac:dyDescent="0.25">
      <c r="G2084"/>
      <c r="H2084"/>
      <c r="I2084"/>
      <c r="J2084"/>
      <c r="K2084"/>
      <c r="L2084"/>
      <c r="M2084"/>
      <c r="N2084"/>
      <c r="O2084"/>
      <c r="P2084"/>
      <c r="Q2084" s="66"/>
      <c r="R2084" s="66"/>
    </row>
    <row r="2085" spans="7:18" x14ac:dyDescent="0.25">
      <c r="G2085"/>
      <c r="H2085"/>
      <c r="I2085"/>
      <c r="J2085"/>
      <c r="K2085"/>
      <c r="L2085"/>
      <c r="M2085"/>
      <c r="N2085"/>
      <c r="O2085"/>
      <c r="P2085"/>
      <c r="Q2085" s="66"/>
      <c r="R2085" s="66"/>
    </row>
    <row r="2086" spans="7:18" x14ac:dyDescent="0.25">
      <c r="G2086"/>
      <c r="H2086"/>
      <c r="I2086"/>
      <c r="J2086"/>
      <c r="K2086"/>
      <c r="L2086"/>
      <c r="M2086"/>
      <c r="N2086"/>
      <c r="O2086"/>
      <c r="P2086"/>
      <c r="Q2086" s="66"/>
      <c r="R2086" s="66"/>
    </row>
    <row r="2087" spans="7:18" x14ac:dyDescent="0.25">
      <c r="G2087"/>
      <c r="H2087"/>
      <c r="I2087"/>
      <c r="J2087"/>
      <c r="K2087"/>
      <c r="L2087"/>
      <c r="M2087"/>
      <c r="N2087"/>
      <c r="O2087"/>
      <c r="P2087"/>
      <c r="Q2087" s="66"/>
      <c r="R2087" s="66"/>
    </row>
    <row r="2088" spans="7:18" x14ac:dyDescent="0.25">
      <c r="G2088"/>
      <c r="H2088"/>
      <c r="I2088"/>
      <c r="J2088"/>
      <c r="K2088"/>
      <c r="L2088"/>
      <c r="M2088"/>
      <c r="N2088"/>
      <c r="O2088"/>
      <c r="P2088"/>
      <c r="Q2088" s="66"/>
      <c r="R2088" s="66"/>
    </row>
    <row r="2089" spans="7:18" x14ac:dyDescent="0.25">
      <c r="G2089"/>
      <c r="H2089"/>
      <c r="I2089"/>
      <c r="J2089"/>
      <c r="K2089"/>
      <c r="L2089"/>
      <c r="M2089"/>
      <c r="N2089"/>
      <c r="O2089"/>
      <c r="P2089"/>
      <c r="Q2089" s="66"/>
      <c r="R2089" s="66"/>
    </row>
    <row r="2090" spans="7:18" x14ac:dyDescent="0.25">
      <c r="G2090"/>
      <c r="H2090"/>
      <c r="I2090"/>
      <c r="J2090"/>
      <c r="K2090"/>
      <c r="L2090"/>
      <c r="M2090"/>
      <c r="N2090"/>
      <c r="O2090"/>
      <c r="P2090"/>
      <c r="Q2090" s="66"/>
      <c r="R2090" s="66"/>
    </row>
    <row r="2091" spans="7:18" x14ac:dyDescent="0.25">
      <c r="G2091"/>
      <c r="H2091"/>
      <c r="I2091"/>
      <c r="J2091"/>
      <c r="K2091"/>
      <c r="L2091"/>
      <c r="M2091"/>
      <c r="N2091"/>
      <c r="O2091"/>
      <c r="P2091"/>
      <c r="Q2091" s="66"/>
      <c r="R2091" s="66"/>
    </row>
    <row r="2092" spans="7:18" x14ac:dyDescent="0.25">
      <c r="G2092"/>
      <c r="H2092"/>
      <c r="I2092"/>
      <c r="J2092"/>
      <c r="K2092"/>
      <c r="L2092"/>
      <c r="M2092"/>
      <c r="N2092"/>
      <c r="O2092"/>
      <c r="P2092"/>
      <c r="Q2092" s="66"/>
      <c r="R2092" s="66"/>
    </row>
    <row r="2093" spans="7:18" x14ac:dyDescent="0.25">
      <c r="G2093"/>
      <c r="H2093"/>
      <c r="I2093"/>
      <c r="J2093"/>
      <c r="K2093"/>
      <c r="L2093"/>
      <c r="M2093"/>
      <c r="N2093"/>
      <c r="O2093"/>
      <c r="P2093"/>
      <c r="Q2093" s="66"/>
      <c r="R2093" s="66"/>
    </row>
    <row r="2094" spans="7:18" x14ac:dyDescent="0.25">
      <c r="G2094"/>
      <c r="H2094"/>
      <c r="I2094"/>
      <c r="J2094"/>
      <c r="K2094"/>
      <c r="L2094"/>
      <c r="M2094"/>
      <c r="N2094"/>
      <c r="O2094"/>
      <c r="P2094"/>
      <c r="Q2094" s="66"/>
      <c r="R2094" s="66"/>
    </row>
    <row r="2095" spans="7:18" x14ac:dyDescent="0.25">
      <c r="G2095"/>
      <c r="H2095"/>
      <c r="I2095"/>
      <c r="J2095"/>
      <c r="K2095"/>
      <c r="L2095"/>
      <c r="M2095"/>
      <c r="N2095"/>
      <c r="O2095"/>
      <c r="P2095"/>
      <c r="Q2095" s="66"/>
      <c r="R2095" s="66"/>
    </row>
    <row r="2096" spans="7:18" x14ac:dyDescent="0.25">
      <c r="G2096"/>
      <c r="H2096"/>
      <c r="I2096"/>
      <c r="J2096"/>
      <c r="K2096"/>
      <c r="L2096"/>
      <c r="M2096"/>
      <c r="N2096"/>
      <c r="O2096"/>
      <c r="P2096"/>
      <c r="Q2096" s="66"/>
      <c r="R2096" s="66"/>
    </row>
    <row r="2097" spans="7:18" x14ac:dyDescent="0.25">
      <c r="G2097"/>
      <c r="H2097"/>
      <c r="I2097"/>
      <c r="J2097"/>
      <c r="K2097"/>
      <c r="L2097"/>
      <c r="M2097"/>
      <c r="N2097"/>
      <c r="O2097"/>
      <c r="P2097"/>
      <c r="Q2097" s="66"/>
      <c r="R2097" s="66"/>
    </row>
    <row r="2098" spans="7:18" x14ac:dyDescent="0.25">
      <c r="G2098"/>
      <c r="H2098"/>
      <c r="I2098"/>
      <c r="J2098"/>
      <c r="K2098"/>
      <c r="L2098"/>
      <c r="M2098"/>
      <c r="N2098"/>
      <c r="O2098"/>
      <c r="P2098"/>
      <c r="Q2098" s="66"/>
      <c r="R2098" s="66"/>
    </row>
    <row r="2099" spans="7:18" x14ac:dyDescent="0.25">
      <c r="G2099"/>
      <c r="H2099"/>
      <c r="I2099"/>
      <c r="J2099"/>
      <c r="K2099"/>
      <c r="L2099"/>
      <c r="M2099"/>
      <c r="N2099"/>
      <c r="O2099"/>
      <c r="P2099"/>
      <c r="Q2099" s="66"/>
      <c r="R2099" s="66"/>
    </row>
    <row r="2100" spans="7:18" x14ac:dyDescent="0.25">
      <c r="G2100"/>
      <c r="H2100"/>
      <c r="I2100"/>
      <c r="J2100"/>
      <c r="K2100"/>
      <c r="L2100"/>
      <c r="M2100"/>
      <c r="N2100"/>
      <c r="O2100"/>
      <c r="P2100"/>
      <c r="Q2100" s="66"/>
      <c r="R2100" s="66"/>
    </row>
    <row r="2101" spans="7:18" x14ac:dyDescent="0.25">
      <c r="G2101"/>
      <c r="H2101"/>
      <c r="I2101"/>
      <c r="J2101"/>
      <c r="K2101"/>
      <c r="L2101"/>
      <c r="M2101"/>
      <c r="N2101"/>
      <c r="O2101"/>
      <c r="P2101"/>
      <c r="Q2101" s="66"/>
      <c r="R2101" s="66"/>
    </row>
    <row r="2102" spans="7:18" x14ac:dyDescent="0.25">
      <c r="G2102"/>
      <c r="H2102"/>
      <c r="I2102"/>
      <c r="J2102"/>
      <c r="K2102"/>
      <c r="L2102"/>
      <c r="M2102"/>
      <c r="N2102"/>
      <c r="O2102"/>
      <c r="P2102"/>
      <c r="Q2102" s="66"/>
      <c r="R2102" s="66"/>
    </row>
    <row r="2103" spans="7:18" x14ac:dyDescent="0.25">
      <c r="G2103"/>
      <c r="H2103"/>
      <c r="I2103"/>
      <c r="J2103"/>
      <c r="K2103"/>
      <c r="L2103"/>
      <c r="M2103"/>
      <c r="N2103"/>
      <c r="O2103"/>
      <c r="P2103"/>
      <c r="Q2103" s="66"/>
      <c r="R2103" s="66"/>
    </row>
    <row r="2104" spans="7:18" x14ac:dyDescent="0.25">
      <c r="G2104"/>
      <c r="H2104"/>
      <c r="I2104"/>
      <c r="J2104"/>
      <c r="K2104"/>
      <c r="L2104"/>
      <c r="M2104"/>
      <c r="N2104"/>
      <c r="O2104"/>
      <c r="P2104"/>
      <c r="Q2104" s="66"/>
      <c r="R2104" s="66"/>
    </row>
    <row r="2105" spans="7:18" x14ac:dyDescent="0.25">
      <c r="G2105"/>
      <c r="H2105"/>
      <c r="I2105"/>
      <c r="J2105"/>
      <c r="K2105"/>
      <c r="L2105"/>
      <c r="M2105"/>
      <c r="N2105"/>
      <c r="O2105"/>
      <c r="P2105"/>
      <c r="Q2105" s="66"/>
      <c r="R2105" s="66"/>
    </row>
    <row r="2106" spans="7:18" x14ac:dyDescent="0.25">
      <c r="G2106"/>
      <c r="H2106"/>
      <c r="I2106"/>
      <c r="J2106"/>
      <c r="K2106"/>
      <c r="L2106"/>
      <c r="M2106"/>
      <c r="N2106"/>
      <c r="O2106"/>
      <c r="P2106"/>
      <c r="Q2106" s="66"/>
      <c r="R2106" s="66"/>
    </row>
    <row r="2107" spans="7:18" x14ac:dyDescent="0.25">
      <c r="G2107"/>
      <c r="H2107"/>
      <c r="I2107"/>
      <c r="J2107"/>
      <c r="K2107"/>
      <c r="L2107"/>
      <c r="M2107"/>
      <c r="N2107"/>
      <c r="O2107"/>
      <c r="P2107"/>
      <c r="Q2107" s="66"/>
      <c r="R2107" s="66"/>
    </row>
    <row r="2108" spans="7:18" x14ac:dyDescent="0.25">
      <c r="G2108"/>
      <c r="H2108"/>
      <c r="I2108"/>
      <c r="J2108"/>
      <c r="K2108"/>
      <c r="L2108"/>
      <c r="M2108"/>
      <c r="N2108"/>
      <c r="O2108"/>
      <c r="P2108"/>
      <c r="Q2108" s="66"/>
      <c r="R2108" s="66"/>
    </row>
    <row r="2109" spans="7:18" x14ac:dyDescent="0.25">
      <c r="G2109"/>
      <c r="H2109"/>
      <c r="I2109"/>
      <c r="J2109"/>
      <c r="K2109"/>
      <c r="L2109"/>
      <c r="M2109"/>
      <c r="N2109"/>
      <c r="O2109"/>
      <c r="P2109"/>
      <c r="Q2109" s="66"/>
      <c r="R2109" s="66"/>
    </row>
    <row r="2110" spans="7:18" x14ac:dyDescent="0.25">
      <c r="G2110"/>
      <c r="H2110"/>
      <c r="I2110"/>
      <c r="J2110"/>
      <c r="K2110"/>
      <c r="L2110"/>
      <c r="M2110"/>
      <c r="N2110"/>
      <c r="O2110"/>
      <c r="P2110"/>
      <c r="Q2110" s="66"/>
      <c r="R2110" s="66"/>
    </row>
    <row r="2111" spans="7:18" x14ac:dyDescent="0.25">
      <c r="G2111"/>
      <c r="H2111"/>
      <c r="I2111"/>
      <c r="J2111"/>
      <c r="K2111"/>
      <c r="L2111"/>
      <c r="M2111"/>
      <c r="N2111"/>
      <c r="O2111"/>
      <c r="P2111"/>
      <c r="Q2111" s="66"/>
      <c r="R2111" s="66"/>
    </row>
    <row r="2112" spans="7:18" x14ac:dyDescent="0.25">
      <c r="G2112"/>
      <c r="H2112"/>
      <c r="I2112"/>
      <c r="J2112"/>
      <c r="K2112"/>
      <c r="L2112"/>
      <c r="M2112"/>
      <c r="N2112"/>
      <c r="O2112"/>
      <c r="P2112"/>
      <c r="Q2112" s="66"/>
      <c r="R2112" s="66"/>
    </row>
    <row r="2113" spans="7:18" x14ac:dyDescent="0.25">
      <c r="G2113"/>
      <c r="H2113"/>
      <c r="I2113"/>
      <c r="J2113"/>
      <c r="K2113"/>
      <c r="L2113"/>
      <c r="M2113"/>
      <c r="N2113"/>
      <c r="O2113"/>
      <c r="P2113"/>
      <c r="Q2113" s="66"/>
      <c r="R2113" s="66"/>
    </row>
    <row r="2114" spans="7:18" x14ac:dyDescent="0.25">
      <c r="G2114"/>
      <c r="H2114"/>
      <c r="I2114"/>
      <c r="J2114"/>
      <c r="K2114"/>
      <c r="L2114"/>
      <c r="M2114"/>
      <c r="N2114"/>
      <c r="O2114"/>
      <c r="P2114"/>
      <c r="Q2114" s="66"/>
      <c r="R2114" s="66"/>
    </row>
    <row r="2115" spans="7:18" x14ac:dyDescent="0.25">
      <c r="G2115"/>
      <c r="H2115"/>
      <c r="I2115"/>
      <c r="J2115"/>
      <c r="K2115"/>
      <c r="L2115"/>
      <c r="M2115"/>
      <c r="N2115"/>
      <c r="O2115"/>
      <c r="P2115"/>
      <c r="Q2115" s="66"/>
      <c r="R2115" s="66"/>
    </row>
    <row r="2116" spans="7:18" x14ac:dyDescent="0.25">
      <c r="G2116"/>
      <c r="H2116"/>
      <c r="I2116"/>
      <c r="J2116"/>
      <c r="K2116"/>
      <c r="L2116"/>
      <c r="M2116"/>
      <c r="N2116"/>
      <c r="O2116"/>
      <c r="P2116"/>
      <c r="Q2116" s="66"/>
      <c r="R2116" s="66"/>
    </row>
    <row r="2117" spans="7:18" x14ac:dyDescent="0.25">
      <c r="G2117"/>
      <c r="H2117"/>
      <c r="I2117"/>
      <c r="J2117"/>
      <c r="K2117"/>
      <c r="L2117"/>
      <c r="M2117"/>
      <c r="N2117"/>
      <c r="O2117"/>
      <c r="P2117"/>
      <c r="Q2117" s="66"/>
      <c r="R2117" s="66"/>
    </row>
    <row r="2118" spans="7:18" x14ac:dyDescent="0.25">
      <c r="G2118"/>
      <c r="H2118"/>
      <c r="I2118"/>
      <c r="J2118"/>
      <c r="K2118"/>
      <c r="L2118"/>
      <c r="M2118"/>
      <c r="N2118"/>
      <c r="O2118"/>
      <c r="P2118"/>
      <c r="Q2118" s="66"/>
      <c r="R2118" s="66"/>
    </row>
    <row r="2119" spans="7:18" x14ac:dyDescent="0.25">
      <c r="G2119"/>
      <c r="H2119"/>
      <c r="I2119"/>
      <c r="J2119"/>
      <c r="K2119"/>
      <c r="L2119"/>
      <c r="M2119"/>
      <c r="N2119"/>
      <c r="O2119"/>
      <c r="P2119"/>
      <c r="Q2119" s="66"/>
      <c r="R2119" s="66"/>
    </row>
    <row r="2120" spans="7:18" x14ac:dyDescent="0.25">
      <c r="G2120"/>
      <c r="H2120"/>
      <c r="I2120"/>
      <c r="J2120"/>
      <c r="K2120"/>
      <c r="L2120"/>
      <c r="M2120"/>
      <c r="N2120"/>
      <c r="O2120"/>
      <c r="P2120"/>
      <c r="Q2120" s="66"/>
      <c r="R2120" s="66"/>
    </row>
    <row r="2121" spans="7:18" x14ac:dyDescent="0.25">
      <c r="G2121"/>
      <c r="H2121"/>
      <c r="I2121"/>
      <c r="J2121"/>
      <c r="K2121"/>
      <c r="L2121"/>
      <c r="M2121"/>
      <c r="N2121"/>
      <c r="O2121"/>
      <c r="P2121"/>
      <c r="Q2121" s="66"/>
      <c r="R2121" s="66"/>
    </row>
    <row r="2122" spans="7:18" x14ac:dyDescent="0.25">
      <c r="G2122"/>
      <c r="H2122"/>
      <c r="I2122"/>
      <c r="J2122"/>
      <c r="K2122"/>
      <c r="L2122"/>
      <c r="M2122"/>
      <c r="N2122"/>
      <c r="O2122"/>
      <c r="P2122"/>
      <c r="Q2122" s="66"/>
      <c r="R2122" s="66"/>
    </row>
    <row r="2123" spans="7:18" x14ac:dyDescent="0.25">
      <c r="G2123"/>
      <c r="H2123"/>
      <c r="I2123"/>
      <c r="J2123"/>
      <c r="K2123"/>
      <c r="L2123"/>
      <c r="M2123"/>
      <c r="N2123"/>
      <c r="O2123"/>
      <c r="P2123"/>
      <c r="Q2123" s="66"/>
      <c r="R2123" s="66"/>
    </row>
    <row r="2124" spans="7:18" x14ac:dyDescent="0.25">
      <c r="G2124"/>
      <c r="H2124"/>
      <c r="I2124"/>
      <c r="J2124"/>
      <c r="K2124"/>
      <c r="L2124"/>
      <c r="M2124"/>
      <c r="N2124"/>
      <c r="O2124"/>
      <c r="P2124"/>
      <c r="Q2124" s="66"/>
      <c r="R2124" s="66"/>
    </row>
    <row r="2125" spans="7:18" x14ac:dyDescent="0.25">
      <c r="G2125"/>
      <c r="H2125"/>
      <c r="I2125"/>
      <c r="J2125"/>
      <c r="K2125"/>
      <c r="L2125"/>
      <c r="M2125"/>
      <c r="N2125"/>
      <c r="O2125"/>
      <c r="P2125"/>
      <c r="Q2125" s="66"/>
      <c r="R2125" s="66"/>
    </row>
    <row r="2126" spans="7:18" x14ac:dyDescent="0.25">
      <c r="G2126"/>
      <c r="H2126"/>
      <c r="I2126"/>
      <c r="J2126"/>
      <c r="K2126"/>
      <c r="L2126"/>
      <c r="M2126"/>
      <c r="N2126"/>
      <c r="O2126"/>
      <c r="P2126"/>
      <c r="Q2126" s="66"/>
      <c r="R2126" s="66"/>
    </row>
    <row r="2127" spans="7:18" x14ac:dyDescent="0.25">
      <c r="G2127"/>
      <c r="H2127"/>
      <c r="I2127"/>
      <c r="J2127"/>
      <c r="K2127"/>
      <c r="L2127"/>
      <c r="M2127"/>
      <c r="N2127"/>
      <c r="O2127"/>
      <c r="P2127"/>
      <c r="Q2127" s="66"/>
      <c r="R2127" s="66"/>
    </row>
    <row r="2128" spans="7:18" x14ac:dyDescent="0.25">
      <c r="G2128"/>
      <c r="H2128"/>
      <c r="I2128"/>
      <c r="J2128"/>
      <c r="K2128"/>
      <c r="L2128"/>
      <c r="M2128"/>
      <c r="N2128"/>
      <c r="O2128"/>
      <c r="P2128"/>
      <c r="Q2128" s="66"/>
      <c r="R2128" s="66"/>
    </row>
    <row r="2129" spans="7:18" x14ac:dyDescent="0.25">
      <c r="G2129"/>
      <c r="H2129"/>
      <c r="I2129"/>
      <c r="J2129"/>
      <c r="K2129"/>
      <c r="L2129"/>
      <c r="M2129"/>
      <c r="N2129"/>
      <c r="O2129"/>
      <c r="P2129"/>
      <c r="Q2129" s="66"/>
      <c r="R2129" s="66"/>
    </row>
    <row r="2130" spans="7:18" x14ac:dyDescent="0.25">
      <c r="G2130"/>
      <c r="H2130"/>
      <c r="I2130"/>
      <c r="J2130"/>
      <c r="K2130"/>
      <c r="L2130"/>
      <c r="M2130"/>
      <c r="N2130"/>
      <c r="O2130"/>
      <c r="P2130"/>
      <c r="Q2130" s="66"/>
      <c r="R2130" s="66"/>
    </row>
    <row r="2131" spans="7:18" x14ac:dyDescent="0.25">
      <c r="G2131"/>
      <c r="H2131"/>
      <c r="I2131"/>
      <c r="J2131"/>
      <c r="K2131"/>
      <c r="L2131"/>
      <c r="M2131"/>
      <c r="N2131"/>
      <c r="O2131"/>
      <c r="P2131"/>
      <c r="Q2131" s="66"/>
      <c r="R2131" s="66"/>
    </row>
    <row r="2132" spans="7:18" x14ac:dyDescent="0.25">
      <c r="G2132"/>
      <c r="H2132"/>
      <c r="I2132"/>
      <c r="J2132"/>
      <c r="K2132"/>
      <c r="L2132"/>
      <c r="M2132"/>
      <c r="N2132"/>
      <c r="O2132"/>
      <c r="P2132"/>
      <c r="Q2132" s="66"/>
      <c r="R2132" s="66"/>
    </row>
    <row r="2133" spans="7:18" x14ac:dyDescent="0.25">
      <c r="G2133"/>
      <c r="H2133"/>
      <c r="I2133"/>
      <c r="J2133"/>
      <c r="K2133"/>
      <c r="L2133"/>
      <c r="M2133"/>
      <c r="N2133"/>
      <c r="O2133"/>
      <c r="P2133"/>
      <c r="Q2133" s="66"/>
      <c r="R2133" s="66"/>
    </row>
    <row r="2134" spans="7:18" x14ac:dyDescent="0.25">
      <c r="G2134"/>
      <c r="H2134"/>
      <c r="I2134"/>
      <c r="J2134"/>
      <c r="K2134"/>
      <c r="L2134"/>
      <c r="M2134"/>
      <c r="N2134"/>
      <c r="O2134"/>
      <c r="P2134"/>
      <c r="Q2134" s="66"/>
      <c r="R2134" s="66"/>
    </row>
    <row r="2135" spans="7:18" x14ac:dyDescent="0.25">
      <c r="G2135"/>
      <c r="H2135"/>
      <c r="I2135"/>
      <c r="J2135"/>
      <c r="K2135"/>
      <c r="L2135"/>
      <c r="M2135"/>
      <c r="N2135"/>
      <c r="O2135"/>
      <c r="P2135"/>
      <c r="Q2135" s="66"/>
      <c r="R2135" s="66"/>
    </row>
    <row r="2136" spans="7:18" x14ac:dyDescent="0.25">
      <c r="G2136"/>
      <c r="H2136"/>
      <c r="I2136"/>
      <c r="J2136"/>
      <c r="K2136"/>
      <c r="L2136"/>
      <c r="M2136"/>
      <c r="N2136"/>
      <c r="O2136"/>
      <c r="P2136"/>
      <c r="Q2136" s="66"/>
      <c r="R2136" s="66"/>
    </row>
    <row r="2137" spans="7:18" x14ac:dyDescent="0.25">
      <c r="G2137"/>
      <c r="H2137"/>
      <c r="I2137"/>
      <c r="J2137"/>
      <c r="K2137"/>
      <c r="L2137"/>
      <c r="M2137"/>
      <c r="N2137"/>
      <c r="O2137"/>
      <c r="P2137"/>
      <c r="Q2137" s="66"/>
      <c r="R2137" s="66"/>
    </row>
    <row r="2138" spans="7:18" x14ac:dyDescent="0.25">
      <c r="G2138"/>
      <c r="H2138"/>
      <c r="I2138"/>
      <c r="J2138"/>
      <c r="K2138"/>
      <c r="L2138"/>
      <c r="M2138"/>
      <c r="N2138"/>
      <c r="O2138"/>
      <c r="P2138"/>
      <c r="Q2138" s="66"/>
      <c r="R2138" s="66"/>
    </row>
    <row r="2139" spans="7:18" x14ac:dyDescent="0.25">
      <c r="G2139"/>
      <c r="H2139"/>
      <c r="I2139"/>
      <c r="J2139"/>
      <c r="K2139"/>
      <c r="L2139"/>
      <c r="M2139"/>
      <c r="N2139"/>
      <c r="O2139"/>
      <c r="P2139"/>
      <c r="Q2139" s="66"/>
      <c r="R2139" s="66"/>
    </row>
    <row r="2140" spans="7:18" x14ac:dyDescent="0.25">
      <c r="G2140"/>
      <c r="H2140"/>
      <c r="I2140"/>
      <c r="J2140"/>
      <c r="K2140"/>
      <c r="L2140"/>
      <c r="M2140"/>
      <c r="N2140"/>
      <c r="O2140"/>
      <c r="P2140"/>
      <c r="Q2140" s="66"/>
      <c r="R2140" s="66"/>
    </row>
    <row r="2141" spans="7:18" x14ac:dyDescent="0.25">
      <c r="G2141"/>
      <c r="H2141"/>
      <c r="I2141"/>
      <c r="J2141"/>
      <c r="K2141"/>
      <c r="L2141"/>
      <c r="M2141"/>
      <c r="N2141"/>
      <c r="O2141"/>
      <c r="P2141"/>
      <c r="Q2141" s="66"/>
      <c r="R2141" s="66"/>
    </row>
    <row r="2142" spans="7:18" x14ac:dyDescent="0.25">
      <c r="G2142"/>
      <c r="H2142"/>
      <c r="I2142"/>
      <c r="J2142"/>
      <c r="K2142"/>
      <c r="L2142"/>
      <c r="M2142"/>
      <c r="N2142"/>
      <c r="O2142"/>
      <c r="P2142"/>
      <c r="Q2142" s="66"/>
      <c r="R2142" s="66"/>
    </row>
    <row r="2143" spans="7:18" x14ac:dyDescent="0.25">
      <c r="G2143"/>
      <c r="H2143"/>
      <c r="I2143"/>
      <c r="J2143"/>
      <c r="K2143"/>
      <c r="L2143"/>
      <c r="M2143"/>
      <c r="N2143"/>
      <c r="O2143"/>
      <c r="P2143"/>
      <c r="Q2143" s="66"/>
      <c r="R2143" s="66"/>
    </row>
    <row r="2144" spans="7:18" x14ac:dyDescent="0.25">
      <c r="G2144"/>
      <c r="H2144"/>
      <c r="I2144"/>
      <c r="J2144"/>
      <c r="K2144"/>
      <c r="L2144"/>
      <c r="M2144"/>
      <c r="N2144"/>
      <c r="O2144"/>
      <c r="P2144"/>
      <c r="Q2144" s="66"/>
      <c r="R2144" s="66"/>
    </row>
    <row r="2145" spans="7:18" x14ac:dyDescent="0.25">
      <c r="G2145"/>
      <c r="H2145"/>
      <c r="I2145"/>
      <c r="J2145"/>
      <c r="K2145"/>
      <c r="L2145"/>
      <c r="M2145"/>
      <c r="N2145"/>
      <c r="O2145"/>
      <c r="P2145"/>
      <c r="Q2145" s="66"/>
      <c r="R2145" s="66"/>
    </row>
    <row r="2146" spans="7:18" x14ac:dyDescent="0.25">
      <c r="G2146"/>
      <c r="H2146"/>
      <c r="I2146"/>
      <c r="J2146"/>
      <c r="K2146"/>
      <c r="L2146"/>
      <c r="M2146"/>
      <c r="N2146"/>
      <c r="O2146"/>
      <c r="P2146"/>
      <c r="Q2146" s="66"/>
      <c r="R2146" s="66"/>
    </row>
    <row r="2147" spans="7:18" x14ac:dyDescent="0.25">
      <c r="G2147"/>
      <c r="H2147"/>
      <c r="I2147"/>
      <c r="J2147"/>
      <c r="K2147"/>
      <c r="L2147"/>
      <c r="M2147"/>
      <c r="N2147"/>
      <c r="O2147"/>
      <c r="P2147"/>
      <c r="Q2147" s="66"/>
      <c r="R2147" s="66"/>
    </row>
    <row r="2148" spans="7:18" x14ac:dyDescent="0.25">
      <c r="G2148"/>
      <c r="H2148"/>
      <c r="I2148"/>
      <c r="J2148"/>
      <c r="K2148"/>
      <c r="L2148"/>
      <c r="M2148"/>
      <c r="N2148"/>
      <c r="O2148"/>
      <c r="P2148"/>
      <c r="Q2148" s="66"/>
      <c r="R2148" s="66"/>
    </row>
    <row r="2149" spans="7:18" x14ac:dyDescent="0.25">
      <c r="G2149"/>
      <c r="H2149"/>
      <c r="I2149"/>
      <c r="J2149"/>
      <c r="K2149"/>
      <c r="L2149"/>
      <c r="M2149"/>
      <c r="N2149"/>
      <c r="O2149"/>
      <c r="P2149"/>
      <c r="Q2149" s="66"/>
      <c r="R2149" s="66"/>
    </row>
    <row r="2150" spans="7:18" x14ac:dyDescent="0.25">
      <c r="G2150"/>
      <c r="H2150"/>
      <c r="I2150"/>
      <c r="J2150"/>
      <c r="K2150"/>
      <c r="L2150"/>
      <c r="M2150"/>
      <c r="N2150"/>
      <c r="O2150"/>
      <c r="P2150"/>
      <c r="Q2150" s="66"/>
      <c r="R2150" s="66"/>
    </row>
    <row r="2151" spans="7:18" x14ac:dyDescent="0.25">
      <c r="G2151"/>
      <c r="H2151"/>
      <c r="I2151"/>
      <c r="J2151"/>
      <c r="K2151"/>
      <c r="L2151"/>
      <c r="M2151"/>
      <c r="N2151"/>
      <c r="O2151"/>
      <c r="P2151"/>
      <c r="Q2151" s="66"/>
      <c r="R2151" s="66"/>
    </row>
    <row r="2152" spans="7:18" x14ac:dyDescent="0.25">
      <c r="G2152"/>
      <c r="H2152"/>
      <c r="I2152"/>
      <c r="J2152"/>
      <c r="K2152"/>
      <c r="L2152"/>
      <c r="M2152"/>
      <c r="N2152"/>
      <c r="O2152"/>
      <c r="P2152"/>
      <c r="Q2152" s="66"/>
      <c r="R2152" s="66"/>
    </row>
    <row r="2153" spans="7:18" x14ac:dyDescent="0.25">
      <c r="G2153"/>
      <c r="H2153"/>
      <c r="I2153"/>
      <c r="J2153"/>
      <c r="K2153"/>
      <c r="L2153"/>
      <c r="M2153"/>
      <c r="N2153"/>
      <c r="O2153"/>
      <c r="P2153"/>
      <c r="Q2153" s="66"/>
      <c r="R2153" s="66"/>
    </row>
    <row r="2154" spans="7:18" x14ac:dyDescent="0.25">
      <c r="G2154"/>
      <c r="H2154"/>
      <c r="I2154"/>
      <c r="J2154"/>
      <c r="K2154"/>
      <c r="L2154"/>
      <c r="M2154"/>
      <c r="N2154"/>
      <c r="O2154"/>
      <c r="P2154"/>
      <c r="Q2154" s="66"/>
      <c r="R2154" s="66"/>
    </row>
    <row r="2155" spans="7:18" x14ac:dyDescent="0.25">
      <c r="G2155"/>
      <c r="H2155"/>
      <c r="I2155"/>
      <c r="J2155"/>
      <c r="K2155"/>
      <c r="L2155"/>
      <c r="M2155"/>
      <c r="N2155"/>
      <c r="O2155"/>
      <c r="P2155"/>
      <c r="Q2155" s="66"/>
      <c r="R2155" s="66"/>
    </row>
    <row r="2156" spans="7:18" x14ac:dyDescent="0.25">
      <c r="G2156"/>
      <c r="H2156"/>
      <c r="I2156"/>
      <c r="J2156"/>
      <c r="K2156"/>
      <c r="L2156"/>
      <c r="M2156"/>
      <c r="N2156"/>
      <c r="O2156"/>
      <c r="P2156"/>
      <c r="Q2156" s="66"/>
      <c r="R2156" s="66"/>
    </row>
    <row r="2157" spans="7:18" x14ac:dyDescent="0.25">
      <c r="G2157"/>
      <c r="H2157"/>
      <c r="I2157"/>
      <c r="J2157"/>
      <c r="K2157"/>
      <c r="L2157"/>
      <c r="M2157"/>
      <c r="N2157"/>
      <c r="O2157"/>
      <c r="P2157"/>
      <c r="Q2157" s="66"/>
      <c r="R2157" s="66"/>
    </row>
    <row r="2158" spans="7:18" x14ac:dyDescent="0.25">
      <c r="G2158"/>
      <c r="H2158"/>
      <c r="I2158"/>
      <c r="J2158"/>
      <c r="K2158"/>
      <c r="L2158"/>
      <c r="M2158"/>
      <c r="N2158"/>
      <c r="O2158"/>
      <c r="P2158"/>
      <c r="Q2158" s="66"/>
      <c r="R2158" s="66"/>
    </row>
    <row r="2159" spans="7:18" x14ac:dyDescent="0.25">
      <c r="G2159"/>
      <c r="H2159"/>
      <c r="I2159"/>
      <c r="J2159"/>
      <c r="K2159"/>
      <c r="L2159"/>
      <c r="M2159"/>
      <c r="N2159"/>
      <c r="O2159"/>
      <c r="P2159"/>
      <c r="Q2159" s="66"/>
      <c r="R2159" s="66"/>
    </row>
    <row r="2160" spans="7:18" x14ac:dyDescent="0.25">
      <c r="G2160"/>
      <c r="H2160"/>
      <c r="I2160"/>
      <c r="J2160"/>
      <c r="K2160"/>
      <c r="L2160"/>
      <c r="M2160"/>
      <c r="N2160"/>
      <c r="O2160"/>
      <c r="P2160"/>
      <c r="Q2160" s="66"/>
      <c r="R2160" s="66"/>
    </row>
    <row r="2161" spans="7:18" x14ac:dyDescent="0.25">
      <c r="G2161"/>
      <c r="H2161"/>
      <c r="I2161"/>
      <c r="J2161"/>
      <c r="K2161"/>
      <c r="L2161"/>
      <c r="M2161"/>
      <c r="N2161"/>
      <c r="O2161"/>
      <c r="P2161"/>
      <c r="Q2161" s="66"/>
      <c r="R2161" s="66"/>
    </row>
    <row r="2162" spans="7:18" x14ac:dyDescent="0.25">
      <c r="G2162"/>
      <c r="H2162"/>
      <c r="I2162"/>
      <c r="J2162"/>
      <c r="K2162"/>
      <c r="L2162"/>
      <c r="M2162"/>
      <c r="N2162"/>
      <c r="O2162"/>
      <c r="P2162"/>
      <c r="Q2162" s="66"/>
      <c r="R2162" s="66"/>
    </row>
    <row r="2163" spans="7:18" x14ac:dyDescent="0.25">
      <c r="G2163"/>
      <c r="H2163"/>
      <c r="I2163"/>
      <c r="J2163"/>
      <c r="K2163"/>
      <c r="L2163"/>
      <c r="M2163"/>
      <c r="N2163"/>
      <c r="O2163"/>
      <c r="P2163"/>
      <c r="Q2163" s="66"/>
      <c r="R2163" s="66"/>
    </row>
    <row r="2164" spans="7:18" x14ac:dyDescent="0.25">
      <c r="G2164"/>
      <c r="H2164"/>
      <c r="I2164"/>
      <c r="J2164"/>
      <c r="K2164"/>
      <c r="L2164"/>
      <c r="M2164"/>
      <c r="N2164"/>
      <c r="O2164"/>
      <c r="P2164"/>
      <c r="Q2164" s="66"/>
      <c r="R2164" s="66"/>
    </row>
    <row r="2165" spans="7:18" x14ac:dyDescent="0.25">
      <c r="G2165"/>
      <c r="H2165"/>
      <c r="I2165"/>
      <c r="J2165"/>
      <c r="K2165"/>
      <c r="L2165"/>
      <c r="M2165"/>
      <c r="N2165"/>
      <c r="O2165"/>
      <c r="P2165"/>
      <c r="Q2165" s="66"/>
      <c r="R2165" s="66"/>
    </row>
    <row r="2166" spans="7:18" x14ac:dyDescent="0.25">
      <c r="G2166"/>
      <c r="H2166"/>
      <c r="I2166"/>
      <c r="J2166"/>
      <c r="K2166"/>
      <c r="L2166"/>
      <c r="M2166"/>
      <c r="N2166"/>
      <c r="O2166"/>
      <c r="P2166"/>
      <c r="Q2166" s="66"/>
      <c r="R2166" s="66"/>
    </row>
    <row r="2167" spans="7:18" x14ac:dyDescent="0.25">
      <c r="G2167"/>
      <c r="H2167"/>
      <c r="I2167"/>
      <c r="J2167"/>
      <c r="K2167"/>
      <c r="L2167"/>
      <c r="M2167"/>
      <c r="N2167"/>
      <c r="O2167"/>
      <c r="P2167"/>
      <c r="Q2167" s="66"/>
      <c r="R2167" s="66"/>
    </row>
    <row r="2168" spans="7:18" x14ac:dyDescent="0.25">
      <c r="G2168"/>
      <c r="H2168"/>
      <c r="I2168"/>
      <c r="J2168"/>
      <c r="K2168"/>
      <c r="L2168"/>
      <c r="M2168"/>
      <c r="N2168"/>
      <c r="O2168"/>
      <c r="P2168"/>
      <c r="Q2168" s="66"/>
      <c r="R2168" s="66"/>
    </row>
    <row r="2169" spans="7:18" x14ac:dyDescent="0.25">
      <c r="G2169"/>
      <c r="H2169"/>
      <c r="I2169"/>
      <c r="J2169"/>
      <c r="K2169"/>
      <c r="L2169"/>
      <c r="M2169"/>
      <c r="N2169"/>
      <c r="O2169"/>
      <c r="P2169"/>
      <c r="Q2169" s="66"/>
      <c r="R2169" s="66"/>
    </row>
    <row r="2170" spans="7:18" x14ac:dyDescent="0.25">
      <c r="G2170"/>
      <c r="H2170"/>
      <c r="I2170"/>
      <c r="J2170"/>
      <c r="K2170"/>
      <c r="L2170"/>
      <c r="M2170"/>
      <c r="N2170"/>
      <c r="O2170"/>
      <c r="P2170"/>
      <c r="Q2170" s="66"/>
      <c r="R2170" s="66"/>
    </row>
    <row r="2171" spans="7:18" x14ac:dyDescent="0.25">
      <c r="G2171"/>
      <c r="H2171"/>
      <c r="I2171"/>
      <c r="J2171"/>
      <c r="K2171"/>
      <c r="L2171"/>
      <c r="M2171"/>
      <c r="N2171"/>
      <c r="O2171"/>
      <c r="P2171"/>
      <c r="Q2171" s="66"/>
      <c r="R2171" s="66"/>
    </row>
    <row r="2172" spans="7:18" x14ac:dyDescent="0.25">
      <c r="G2172"/>
      <c r="H2172"/>
      <c r="I2172"/>
      <c r="J2172"/>
      <c r="K2172"/>
      <c r="L2172"/>
      <c r="M2172"/>
      <c r="N2172"/>
      <c r="O2172"/>
      <c r="P2172"/>
      <c r="Q2172" s="66"/>
      <c r="R2172" s="66"/>
    </row>
    <row r="2173" spans="7:18" x14ac:dyDescent="0.25">
      <c r="G2173"/>
      <c r="H2173"/>
      <c r="I2173"/>
      <c r="J2173"/>
      <c r="K2173"/>
      <c r="L2173"/>
      <c r="M2173"/>
      <c r="N2173"/>
      <c r="O2173"/>
      <c r="P2173"/>
      <c r="Q2173" s="66"/>
      <c r="R2173" s="66"/>
    </row>
    <row r="2174" spans="7:18" x14ac:dyDescent="0.25">
      <c r="G2174"/>
      <c r="H2174"/>
      <c r="I2174"/>
      <c r="J2174"/>
      <c r="K2174"/>
      <c r="L2174"/>
      <c r="M2174"/>
      <c r="N2174"/>
      <c r="O2174"/>
      <c r="P2174"/>
      <c r="Q2174" s="66"/>
      <c r="R2174" s="66"/>
    </row>
    <row r="2175" spans="7:18" x14ac:dyDescent="0.25">
      <c r="G2175"/>
      <c r="H2175"/>
      <c r="I2175"/>
      <c r="J2175"/>
      <c r="K2175"/>
      <c r="L2175"/>
      <c r="M2175"/>
      <c r="N2175"/>
      <c r="O2175"/>
      <c r="P2175"/>
      <c r="Q2175" s="66"/>
      <c r="R2175" s="66"/>
    </row>
    <row r="2176" spans="7:18" x14ac:dyDescent="0.25">
      <c r="G2176"/>
      <c r="H2176"/>
      <c r="I2176"/>
      <c r="J2176"/>
      <c r="K2176"/>
      <c r="L2176"/>
      <c r="M2176"/>
      <c r="N2176"/>
      <c r="O2176"/>
      <c r="P2176"/>
      <c r="Q2176" s="66"/>
      <c r="R2176" s="66"/>
    </row>
    <row r="2177" spans="7:18" x14ac:dyDescent="0.25">
      <c r="G2177"/>
      <c r="H2177"/>
      <c r="I2177"/>
      <c r="J2177"/>
      <c r="K2177"/>
      <c r="L2177"/>
      <c r="M2177"/>
      <c r="N2177"/>
      <c r="O2177"/>
      <c r="P2177"/>
      <c r="Q2177" s="66"/>
      <c r="R2177" s="66"/>
    </row>
    <row r="2178" spans="7:18" x14ac:dyDescent="0.25">
      <c r="G2178"/>
      <c r="H2178"/>
      <c r="I2178"/>
      <c r="J2178"/>
      <c r="K2178"/>
      <c r="L2178"/>
      <c r="M2178"/>
      <c r="N2178"/>
      <c r="O2178"/>
      <c r="P2178"/>
      <c r="Q2178" s="66"/>
      <c r="R2178" s="66"/>
    </row>
    <row r="2179" spans="7:18" x14ac:dyDescent="0.25">
      <c r="G2179"/>
      <c r="H2179"/>
      <c r="I2179"/>
      <c r="J2179"/>
      <c r="K2179"/>
      <c r="L2179"/>
      <c r="M2179"/>
      <c r="N2179"/>
      <c r="O2179"/>
      <c r="P2179"/>
      <c r="Q2179" s="66"/>
      <c r="R2179" s="66"/>
    </row>
    <row r="2180" spans="7:18" x14ac:dyDescent="0.25">
      <c r="G2180"/>
      <c r="H2180"/>
      <c r="I2180"/>
      <c r="J2180"/>
      <c r="K2180"/>
      <c r="L2180"/>
      <c r="M2180"/>
      <c r="N2180"/>
      <c r="O2180"/>
      <c r="P2180"/>
      <c r="Q2180" s="66"/>
      <c r="R2180" s="66"/>
    </row>
    <row r="2181" spans="7:18" x14ac:dyDescent="0.25">
      <c r="G2181"/>
      <c r="H2181"/>
      <c r="I2181"/>
      <c r="J2181"/>
      <c r="K2181"/>
      <c r="L2181"/>
      <c r="M2181"/>
      <c r="N2181"/>
      <c r="O2181"/>
      <c r="P2181"/>
      <c r="Q2181" s="66"/>
      <c r="R2181" s="66"/>
    </row>
    <row r="2182" spans="7:18" x14ac:dyDescent="0.25">
      <c r="G2182"/>
      <c r="H2182"/>
      <c r="I2182"/>
      <c r="J2182"/>
      <c r="K2182"/>
      <c r="L2182"/>
      <c r="M2182"/>
      <c r="N2182"/>
      <c r="O2182"/>
      <c r="P2182"/>
      <c r="Q2182" s="66"/>
      <c r="R2182" s="66"/>
    </row>
    <row r="2183" spans="7:18" x14ac:dyDescent="0.25">
      <c r="G2183"/>
      <c r="H2183"/>
      <c r="I2183"/>
      <c r="J2183"/>
      <c r="K2183"/>
      <c r="L2183"/>
      <c r="M2183"/>
      <c r="N2183"/>
      <c r="O2183"/>
      <c r="P2183"/>
      <c r="Q2183" s="66"/>
      <c r="R2183" s="66"/>
    </row>
    <row r="2184" spans="7:18" x14ac:dyDescent="0.25">
      <c r="G2184"/>
      <c r="H2184"/>
      <c r="I2184"/>
      <c r="J2184"/>
      <c r="K2184"/>
      <c r="L2184"/>
      <c r="M2184"/>
      <c r="N2184"/>
      <c r="O2184"/>
      <c r="P2184"/>
      <c r="Q2184" s="66"/>
      <c r="R2184" s="66"/>
    </row>
    <row r="2185" spans="7:18" x14ac:dyDescent="0.25">
      <c r="G2185"/>
      <c r="H2185"/>
      <c r="I2185"/>
      <c r="J2185"/>
      <c r="K2185"/>
      <c r="L2185"/>
      <c r="M2185"/>
      <c r="N2185"/>
      <c r="O2185"/>
      <c r="P2185"/>
      <c r="Q2185" s="66"/>
      <c r="R2185" s="66"/>
    </row>
    <row r="2186" spans="7:18" x14ac:dyDescent="0.25">
      <c r="G2186"/>
      <c r="H2186"/>
      <c r="I2186"/>
      <c r="J2186"/>
      <c r="K2186"/>
      <c r="L2186"/>
      <c r="M2186"/>
      <c r="N2186"/>
      <c r="O2186"/>
      <c r="P2186"/>
      <c r="Q2186" s="66"/>
      <c r="R2186" s="66"/>
    </row>
    <row r="2187" spans="7:18" x14ac:dyDescent="0.25">
      <c r="G2187"/>
      <c r="H2187"/>
      <c r="I2187"/>
      <c r="J2187"/>
      <c r="K2187"/>
      <c r="L2187"/>
      <c r="M2187"/>
      <c r="N2187"/>
      <c r="O2187"/>
      <c r="P2187"/>
      <c r="Q2187" s="66"/>
      <c r="R2187" s="66"/>
    </row>
    <row r="2188" spans="7:18" x14ac:dyDescent="0.25">
      <c r="G2188"/>
      <c r="H2188"/>
      <c r="I2188"/>
      <c r="J2188"/>
      <c r="K2188"/>
      <c r="L2188"/>
      <c r="M2188"/>
      <c r="N2188"/>
      <c r="O2188"/>
      <c r="P2188"/>
      <c r="Q2188" s="66"/>
      <c r="R2188" s="66"/>
    </row>
    <row r="2189" spans="7:18" x14ac:dyDescent="0.25">
      <c r="G2189"/>
      <c r="H2189"/>
      <c r="I2189"/>
      <c r="J2189"/>
      <c r="K2189"/>
      <c r="L2189"/>
      <c r="M2189"/>
      <c r="N2189"/>
      <c r="O2189"/>
      <c r="P2189"/>
      <c r="Q2189" s="66"/>
      <c r="R2189" s="66"/>
    </row>
    <row r="2190" spans="7:18" x14ac:dyDescent="0.25">
      <c r="G2190"/>
      <c r="H2190"/>
      <c r="I2190"/>
      <c r="J2190"/>
      <c r="K2190"/>
      <c r="L2190"/>
      <c r="M2190"/>
      <c r="N2190"/>
      <c r="O2190"/>
      <c r="P2190"/>
      <c r="Q2190" s="66"/>
      <c r="R2190" s="66"/>
    </row>
    <row r="2191" spans="7:18" x14ac:dyDescent="0.25">
      <c r="G2191"/>
      <c r="H2191"/>
      <c r="I2191"/>
      <c r="J2191"/>
      <c r="K2191"/>
      <c r="L2191"/>
      <c r="M2191"/>
      <c r="N2191"/>
      <c r="O2191"/>
      <c r="P2191"/>
      <c r="Q2191" s="66"/>
      <c r="R2191" s="66"/>
    </row>
    <row r="2192" spans="7:18" x14ac:dyDescent="0.25">
      <c r="G2192"/>
      <c r="H2192"/>
      <c r="I2192"/>
      <c r="J2192"/>
      <c r="K2192"/>
      <c r="L2192"/>
      <c r="M2192"/>
      <c r="N2192"/>
      <c r="O2192"/>
      <c r="P2192"/>
      <c r="Q2192" s="66"/>
      <c r="R2192" s="66"/>
    </row>
    <row r="2193" spans="7:18" x14ac:dyDescent="0.25">
      <c r="G2193"/>
      <c r="H2193"/>
      <c r="I2193"/>
      <c r="J2193"/>
      <c r="K2193"/>
      <c r="L2193"/>
      <c r="M2193"/>
      <c r="N2193"/>
      <c r="O2193"/>
      <c r="P2193"/>
      <c r="Q2193" s="66"/>
      <c r="R2193" s="66"/>
    </row>
    <row r="2194" spans="7:18" x14ac:dyDescent="0.25">
      <c r="G2194"/>
      <c r="H2194"/>
      <c r="I2194"/>
      <c r="J2194"/>
      <c r="K2194"/>
      <c r="L2194"/>
      <c r="M2194"/>
      <c r="N2194"/>
      <c r="O2194"/>
      <c r="P2194"/>
      <c r="Q2194" s="66"/>
      <c r="R2194" s="66"/>
    </row>
    <row r="2195" spans="7:18" x14ac:dyDescent="0.25">
      <c r="G2195"/>
      <c r="H2195"/>
      <c r="I2195"/>
      <c r="J2195"/>
      <c r="K2195"/>
      <c r="L2195"/>
      <c r="M2195"/>
      <c r="N2195"/>
      <c r="O2195"/>
      <c r="P2195"/>
      <c r="Q2195" s="66"/>
      <c r="R2195" s="66"/>
    </row>
    <row r="2196" spans="7:18" x14ac:dyDescent="0.25">
      <c r="G2196"/>
      <c r="H2196"/>
      <c r="I2196"/>
      <c r="J2196"/>
      <c r="K2196"/>
      <c r="L2196"/>
      <c r="M2196"/>
      <c r="N2196"/>
      <c r="O2196"/>
      <c r="P2196"/>
      <c r="Q2196" s="66"/>
      <c r="R2196" s="66"/>
    </row>
    <row r="2197" spans="7:18" x14ac:dyDescent="0.25">
      <c r="G2197"/>
      <c r="H2197"/>
      <c r="I2197"/>
      <c r="J2197"/>
      <c r="K2197"/>
      <c r="L2197"/>
      <c r="M2197"/>
      <c r="N2197"/>
      <c r="O2197"/>
      <c r="P2197"/>
      <c r="Q2197" s="66"/>
      <c r="R2197" s="66"/>
    </row>
    <row r="2198" spans="7:18" x14ac:dyDescent="0.25">
      <c r="G2198"/>
      <c r="H2198"/>
      <c r="I2198"/>
      <c r="J2198"/>
      <c r="K2198"/>
      <c r="L2198"/>
      <c r="M2198"/>
      <c r="N2198"/>
      <c r="O2198"/>
      <c r="P2198"/>
      <c r="Q2198" s="66"/>
      <c r="R2198" s="66"/>
    </row>
    <row r="2199" spans="7:18" x14ac:dyDescent="0.25">
      <c r="G2199"/>
      <c r="H2199"/>
      <c r="I2199"/>
      <c r="J2199"/>
      <c r="K2199"/>
      <c r="L2199"/>
      <c r="M2199"/>
      <c r="N2199"/>
      <c r="O2199"/>
      <c r="P2199"/>
      <c r="Q2199" s="66"/>
      <c r="R2199" s="66"/>
    </row>
    <row r="2200" spans="7:18" x14ac:dyDescent="0.25">
      <c r="G2200"/>
      <c r="H2200"/>
      <c r="I2200"/>
      <c r="J2200"/>
      <c r="K2200"/>
      <c r="L2200"/>
      <c r="M2200"/>
      <c r="N2200"/>
      <c r="O2200"/>
      <c r="P2200"/>
      <c r="Q2200" s="66"/>
      <c r="R2200" s="66"/>
    </row>
    <row r="2201" spans="7:18" x14ac:dyDescent="0.25">
      <c r="G2201"/>
      <c r="H2201"/>
      <c r="I2201"/>
      <c r="J2201"/>
      <c r="K2201"/>
      <c r="L2201"/>
      <c r="M2201"/>
      <c r="N2201"/>
      <c r="O2201"/>
      <c r="P2201"/>
      <c r="Q2201" s="66"/>
      <c r="R2201" s="66"/>
    </row>
    <row r="2202" spans="7:18" x14ac:dyDescent="0.25">
      <c r="G2202"/>
      <c r="H2202"/>
      <c r="I2202"/>
      <c r="J2202"/>
      <c r="K2202"/>
      <c r="L2202"/>
      <c r="M2202"/>
      <c r="N2202"/>
      <c r="O2202"/>
      <c r="P2202"/>
      <c r="Q2202" s="66"/>
      <c r="R2202" s="66"/>
    </row>
    <row r="2203" spans="7:18" x14ac:dyDescent="0.25">
      <c r="G2203"/>
      <c r="H2203"/>
      <c r="I2203"/>
      <c r="J2203"/>
      <c r="K2203"/>
      <c r="L2203"/>
      <c r="M2203"/>
      <c r="N2203"/>
      <c r="O2203"/>
      <c r="P2203"/>
      <c r="Q2203" s="66"/>
      <c r="R2203" s="66"/>
    </row>
    <row r="2204" spans="7:18" x14ac:dyDescent="0.25">
      <c r="G2204"/>
      <c r="H2204"/>
      <c r="I2204"/>
      <c r="J2204"/>
      <c r="K2204"/>
      <c r="L2204"/>
      <c r="M2204"/>
      <c r="N2204"/>
      <c r="O2204"/>
      <c r="P2204"/>
      <c r="Q2204" s="66"/>
      <c r="R2204" s="66"/>
    </row>
    <row r="2205" spans="7:18" x14ac:dyDescent="0.25">
      <c r="G2205"/>
      <c r="H2205"/>
      <c r="I2205"/>
      <c r="J2205"/>
      <c r="K2205"/>
      <c r="L2205"/>
      <c r="M2205"/>
      <c r="N2205"/>
      <c r="O2205"/>
      <c r="P2205"/>
      <c r="Q2205" s="66"/>
      <c r="R2205" s="66"/>
    </row>
    <row r="2206" spans="7:18" x14ac:dyDescent="0.25">
      <c r="G2206"/>
      <c r="H2206"/>
      <c r="I2206"/>
      <c r="J2206"/>
      <c r="K2206"/>
      <c r="L2206"/>
      <c r="M2206"/>
      <c r="N2206"/>
      <c r="O2206"/>
      <c r="P2206"/>
      <c r="Q2206" s="66"/>
      <c r="R2206" s="66"/>
    </row>
    <row r="2207" spans="7:18" x14ac:dyDescent="0.25">
      <c r="G2207"/>
      <c r="H2207"/>
      <c r="I2207"/>
      <c r="J2207"/>
      <c r="K2207"/>
      <c r="L2207"/>
      <c r="M2207"/>
      <c r="N2207"/>
      <c r="O2207"/>
      <c r="P2207"/>
      <c r="Q2207" s="66"/>
      <c r="R2207" s="66"/>
    </row>
    <row r="2208" spans="7:18" x14ac:dyDescent="0.25">
      <c r="G2208"/>
      <c r="H2208"/>
      <c r="I2208"/>
      <c r="J2208"/>
      <c r="K2208"/>
      <c r="L2208"/>
      <c r="M2208"/>
      <c r="N2208"/>
      <c r="O2208"/>
      <c r="P2208"/>
      <c r="Q2208" s="66"/>
      <c r="R2208" s="66"/>
    </row>
    <row r="2209" spans="7:18" x14ac:dyDescent="0.25">
      <c r="G2209"/>
      <c r="H2209"/>
      <c r="I2209"/>
      <c r="J2209"/>
      <c r="K2209"/>
      <c r="L2209"/>
      <c r="M2209"/>
      <c r="N2209"/>
      <c r="O2209"/>
      <c r="P2209"/>
      <c r="Q2209" s="66"/>
      <c r="R2209" s="66"/>
    </row>
    <row r="2210" spans="7:18" x14ac:dyDescent="0.25">
      <c r="G2210"/>
      <c r="H2210"/>
      <c r="I2210"/>
      <c r="J2210"/>
      <c r="K2210"/>
      <c r="L2210"/>
      <c r="M2210"/>
      <c r="N2210"/>
      <c r="O2210"/>
      <c r="P2210"/>
      <c r="Q2210" s="66"/>
      <c r="R2210" s="66"/>
    </row>
    <row r="2211" spans="7:18" x14ac:dyDescent="0.25">
      <c r="G2211"/>
      <c r="H2211"/>
      <c r="I2211"/>
      <c r="J2211"/>
      <c r="K2211"/>
      <c r="L2211"/>
      <c r="M2211"/>
      <c r="N2211"/>
      <c r="O2211"/>
      <c r="P2211"/>
      <c r="Q2211" s="66"/>
      <c r="R2211" s="66"/>
    </row>
    <row r="2212" spans="7:18" x14ac:dyDescent="0.25">
      <c r="G2212"/>
      <c r="H2212"/>
      <c r="I2212"/>
      <c r="J2212"/>
      <c r="K2212"/>
      <c r="L2212"/>
      <c r="M2212"/>
      <c r="N2212"/>
      <c r="O2212"/>
      <c r="P2212"/>
      <c r="Q2212" s="66"/>
      <c r="R2212" s="66"/>
    </row>
    <row r="2213" spans="7:18" x14ac:dyDescent="0.25">
      <c r="G2213"/>
      <c r="H2213"/>
      <c r="I2213"/>
      <c r="J2213"/>
      <c r="K2213"/>
      <c r="L2213"/>
      <c r="M2213"/>
      <c r="N2213"/>
      <c r="O2213"/>
      <c r="P2213"/>
      <c r="Q2213" s="66"/>
      <c r="R2213" s="66"/>
    </row>
    <row r="2214" spans="7:18" x14ac:dyDescent="0.25">
      <c r="G2214"/>
      <c r="H2214"/>
      <c r="I2214"/>
      <c r="J2214"/>
      <c r="K2214"/>
      <c r="L2214"/>
      <c r="M2214"/>
      <c r="N2214"/>
      <c r="O2214"/>
      <c r="P2214"/>
      <c r="Q2214" s="66"/>
      <c r="R2214" s="66"/>
    </row>
    <row r="2215" spans="7:18" x14ac:dyDescent="0.25">
      <c r="G2215"/>
      <c r="H2215"/>
      <c r="I2215"/>
      <c r="J2215"/>
      <c r="K2215"/>
      <c r="L2215"/>
      <c r="M2215"/>
      <c r="N2215"/>
      <c r="O2215"/>
      <c r="P2215"/>
      <c r="Q2215" s="66"/>
      <c r="R2215" s="66"/>
    </row>
    <row r="2216" spans="7:18" x14ac:dyDescent="0.25">
      <c r="G2216"/>
      <c r="H2216"/>
      <c r="I2216"/>
      <c r="J2216"/>
      <c r="K2216"/>
      <c r="L2216"/>
      <c r="M2216"/>
      <c r="N2216"/>
      <c r="O2216"/>
      <c r="P2216"/>
      <c r="Q2216" s="66"/>
      <c r="R2216" s="66"/>
    </row>
    <row r="2217" spans="7:18" x14ac:dyDescent="0.25">
      <c r="G2217"/>
      <c r="H2217"/>
      <c r="I2217"/>
      <c r="J2217"/>
      <c r="K2217"/>
      <c r="L2217"/>
      <c r="M2217"/>
      <c r="N2217"/>
      <c r="O2217"/>
      <c r="P2217"/>
      <c r="Q2217" s="66"/>
      <c r="R2217" s="66"/>
    </row>
    <row r="2218" spans="7:18" x14ac:dyDescent="0.25">
      <c r="G2218"/>
      <c r="H2218"/>
      <c r="I2218"/>
      <c r="J2218"/>
      <c r="K2218"/>
      <c r="L2218"/>
      <c r="M2218"/>
      <c r="N2218"/>
      <c r="O2218"/>
      <c r="P2218"/>
      <c r="Q2218" s="66"/>
      <c r="R2218" s="66"/>
    </row>
    <row r="2219" spans="7:18" x14ac:dyDescent="0.25">
      <c r="G2219"/>
      <c r="H2219"/>
      <c r="I2219"/>
      <c r="J2219"/>
      <c r="K2219"/>
      <c r="L2219"/>
      <c r="M2219"/>
      <c r="N2219"/>
      <c r="O2219"/>
      <c r="P2219"/>
      <c r="Q2219" s="66"/>
      <c r="R2219" s="66"/>
    </row>
    <row r="2220" spans="7:18" x14ac:dyDescent="0.25">
      <c r="G2220"/>
      <c r="H2220"/>
      <c r="I2220"/>
      <c r="J2220"/>
      <c r="K2220"/>
      <c r="L2220"/>
      <c r="M2220"/>
      <c r="N2220"/>
      <c r="O2220"/>
      <c r="P2220"/>
      <c r="Q2220" s="66"/>
      <c r="R2220" s="66"/>
    </row>
    <row r="2221" spans="7:18" x14ac:dyDescent="0.25">
      <c r="G2221"/>
      <c r="H2221"/>
      <c r="I2221"/>
      <c r="J2221"/>
      <c r="K2221"/>
      <c r="L2221"/>
      <c r="M2221"/>
      <c r="N2221"/>
      <c r="O2221"/>
      <c r="P2221"/>
      <c r="Q2221" s="66"/>
      <c r="R2221" s="66"/>
    </row>
    <row r="2222" spans="7:18" x14ac:dyDescent="0.25">
      <c r="G2222"/>
      <c r="H2222"/>
      <c r="I2222"/>
      <c r="J2222"/>
      <c r="K2222"/>
      <c r="L2222"/>
      <c r="M2222"/>
      <c r="N2222"/>
      <c r="O2222"/>
      <c r="P2222"/>
      <c r="Q2222" s="66"/>
      <c r="R2222" s="66"/>
    </row>
    <row r="2223" spans="7:18" x14ac:dyDescent="0.25">
      <c r="G2223"/>
      <c r="H2223"/>
      <c r="I2223"/>
      <c r="J2223"/>
      <c r="K2223"/>
      <c r="L2223"/>
      <c r="M2223"/>
      <c r="N2223"/>
      <c r="O2223"/>
      <c r="P2223"/>
      <c r="Q2223" s="66"/>
      <c r="R2223" s="66"/>
    </row>
    <row r="2224" spans="7:18" x14ac:dyDescent="0.25">
      <c r="G2224"/>
      <c r="H2224"/>
      <c r="I2224"/>
      <c r="J2224"/>
      <c r="K2224"/>
      <c r="L2224"/>
      <c r="M2224"/>
      <c r="N2224"/>
      <c r="O2224"/>
      <c r="P2224"/>
      <c r="Q2224" s="66"/>
      <c r="R2224" s="66"/>
    </row>
    <row r="2225" spans="7:18" x14ac:dyDescent="0.25">
      <c r="G2225"/>
      <c r="H2225"/>
      <c r="I2225"/>
      <c r="J2225"/>
      <c r="K2225"/>
      <c r="L2225"/>
      <c r="M2225"/>
      <c r="N2225"/>
      <c r="O2225"/>
      <c r="P2225"/>
      <c r="Q2225" s="66"/>
      <c r="R2225" s="66"/>
    </row>
    <row r="2226" spans="7:18" x14ac:dyDescent="0.25">
      <c r="G2226"/>
      <c r="H2226"/>
      <c r="I2226"/>
      <c r="J2226"/>
      <c r="K2226"/>
      <c r="L2226"/>
      <c r="M2226"/>
      <c r="N2226"/>
      <c r="O2226"/>
      <c r="P2226"/>
      <c r="Q2226" s="66"/>
      <c r="R2226" s="66"/>
    </row>
    <row r="2227" spans="7:18" x14ac:dyDescent="0.25">
      <c r="G2227"/>
      <c r="H2227"/>
      <c r="I2227"/>
      <c r="J2227"/>
      <c r="K2227"/>
      <c r="L2227"/>
      <c r="M2227"/>
      <c r="N2227"/>
      <c r="O2227"/>
      <c r="P2227"/>
      <c r="Q2227" s="66"/>
      <c r="R2227" s="66"/>
    </row>
    <row r="2228" spans="7:18" x14ac:dyDescent="0.25">
      <c r="G2228"/>
      <c r="H2228"/>
      <c r="I2228"/>
      <c r="J2228"/>
      <c r="K2228"/>
      <c r="L2228"/>
      <c r="M2228"/>
      <c r="N2228"/>
      <c r="O2228"/>
      <c r="P2228"/>
      <c r="Q2228" s="66"/>
      <c r="R2228" s="66"/>
    </row>
    <row r="2229" spans="7:18" x14ac:dyDescent="0.25">
      <c r="G2229"/>
      <c r="H2229"/>
      <c r="I2229"/>
      <c r="J2229"/>
      <c r="K2229"/>
      <c r="L2229"/>
      <c r="M2229"/>
      <c r="N2229"/>
      <c r="O2229"/>
      <c r="P2229"/>
      <c r="Q2229" s="66"/>
      <c r="R2229" s="66"/>
    </row>
    <row r="2230" spans="7:18" x14ac:dyDescent="0.25">
      <c r="G2230"/>
      <c r="H2230"/>
      <c r="I2230"/>
      <c r="J2230"/>
      <c r="K2230"/>
      <c r="L2230"/>
      <c r="M2230"/>
      <c r="N2230"/>
      <c r="O2230"/>
      <c r="P2230"/>
      <c r="Q2230" s="66"/>
      <c r="R2230" s="66"/>
    </row>
    <row r="2231" spans="7:18" x14ac:dyDescent="0.25">
      <c r="G2231"/>
      <c r="H2231"/>
      <c r="I2231"/>
      <c r="J2231"/>
      <c r="K2231"/>
      <c r="L2231"/>
      <c r="M2231"/>
      <c r="N2231"/>
      <c r="O2231"/>
      <c r="P2231"/>
      <c r="Q2231" s="66"/>
      <c r="R2231" s="66"/>
    </row>
    <row r="2232" spans="7:18" x14ac:dyDescent="0.25">
      <c r="G2232"/>
      <c r="H2232"/>
      <c r="I2232"/>
      <c r="J2232"/>
      <c r="K2232"/>
      <c r="L2232"/>
      <c r="M2232"/>
      <c r="N2232"/>
      <c r="O2232"/>
      <c r="P2232"/>
      <c r="Q2232" s="66"/>
      <c r="R2232" s="66"/>
    </row>
    <row r="2233" spans="7:18" x14ac:dyDescent="0.25">
      <c r="G2233"/>
      <c r="H2233"/>
      <c r="I2233"/>
      <c r="J2233"/>
      <c r="K2233"/>
      <c r="L2233"/>
      <c r="M2233"/>
      <c r="N2233"/>
      <c r="O2233"/>
      <c r="P2233"/>
      <c r="Q2233" s="66"/>
      <c r="R2233" s="66"/>
    </row>
    <row r="2234" spans="7:18" x14ac:dyDescent="0.25">
      <c r="G2234"/>
      <c r="H2234"/>
      <c r="I2234"/>
      <c r="J2234"/>
      <c r="K2234"/>
      <c r="L2234"/>
      <c r="M2234"/>
      <c r="N2234"/>
      <c r="O2234"/>
      <c r="P2234"/>
      <c r="Q2234" s="66"/>
      <c r="R2234" s="66"/>
    </row>
    <row r="2235" spans="7:18" x14ac:dyDescent="0.25">
      <c r="G2235"/>
      <c r="H2235"/>
      <c r="I2235"/>
      <c r="J2235"/>
      <c r="K2235"/>
      <c r="L2235"/>
      <c r="M2235"/>
      <c r="N2235"/>
      <c r="O2235"/>
      <c r="P2235"/>
      <c r="Q2235" s="66"/>
      <c r="R2235" s="66"/>
    </row>
    <row r="2236" spans="7:18" x14ac:dyDescent="0.25">
      <c r="G2236"/>
      <c r="H2236"/>
      <c r="I2236"/>
      <c r="J2236"/>
      <c r="K2236"/>
      <c r="L2236"/>
      <c r="M2236"/>
      <c r="N2236"/>
      <c r="O2236"/>
      <c r="P2236"/>
      <c r="Q2236" s="66"/>
      <c r="R2236" s="66"/>
    </row>
    <row r="2237" spans="7:18" x14ac:dyDescent="0.25">
      <c r="G2237"/>
      <c r="H2237"/>
      <c r="I2237"/>
      <c r="J2237"/>
      <c r="K2237"/>
      <c r="L2237"/>
      <c r="M2237"/>
      <c r="N2237"/>
      <c r="O2237"/>
      <c r="P2237"/>
      <c r="Q2237" s="66"/>
      <c r="R2237" s="66"/>
    </row>
    <row r="2238" spans="7:18" x14ac:dyDescent="0.25">
      <c r="G2238"/>
      <c r="H2238"/>
      <c r="I2238"/>
      <c r="J2238"/>
      <c r="K2238"/>
      <c r="L2238"/>
      <c r="M2238"/>
      <c r="N2238"/>
      <c r="O2238"/>
      <c r="P2238"/>
      <c r="Q2238" s="66"/>
      <c r="R2238" s="66"/>
    </row>
    <row r="2239" spans="7:18" x14ac:dyDescent="0.25">
      <c r="G2239"/>
      <c r="H2239"/>
      <c r="I2239"/>
      <c r="J2239"/>
      <c r="K2239"/>
      <c r="L2239"/>
      <c r="M2239"/>
      <c r="N2239"/>
      <c r="O2239"/>
      <c r="P2239"/>
      <c r="Q2239" s="66"/>
      <c r="R2239" s="66"/>
    </row>
    <row r="2240" spans="7:18" x14ac:dyDescent="0.25">
      <c r="G2240"/>
      <c r="H2240"/>
      <c r="I2240"/>
      <c r="J2240"/>
      <c r="K2240"/>
      <c r="L2240"/>
      <c r="M2240"/>
      <c r="N2240"/>
      <c r="O2240"/>
      <c r="P2240"/>
      <c r="Q2240" s="66"/>
      <c r="R2240" s="66"/>
    </row>
    <row r="2241" spans="7:18" x14ac:dyDescent="0.25">
      <c r="G2241"/>
      <c r="H2241"/>
      <c r="I2241"/>
      <c r="J2241"/>
      <c r="K2241"/>
      <c r="L2241"/>
      <c r="M2241"/>
      <c r="N2241"/>
      <c r="O2241"/>
      <c r="P2241"/>
      <c r="Q2241" s="66"/>
      <c r="R2241" s="66"/>
    </row>
    <row r="2242" spans="7:18" x14ac:dyDescent="0.25">
      <c r="G2242"/>
      <c r="H2242"/>
      <c r="I2242"/>
      <c r="J2242"/>
      <c r="K2242"/>
      <c r="L2242"/>
      <c r="M2242"/>
      <c r="N2242"/>
      <c r="O2242"/>
      <c r="P2242"/>
      <c r="Q2242" s="66"/>
      <c r="R2242" s="66"/>
    </row>
    <row r="2243" spans="7:18" x14ac:dyDescent="0.25">
      <c r="G2243"/>
      <c r="H2243"/>
      <c r="I2243"/>
      <c r="J2243"/>
      <c r="K2243"/>
      <c r="L2243"/>
      <c r="M2243"/>
      <c r="N2243"/>
      <c r="O2243"/>
      <c r="P2243"/>
      <c r="Q2243" s="66"/>
      <c r="R2243" s="66"/>
    </row>
    <row r="2244" spans="7:18" x14ac:dyDescent="0.25">
      <c r="G2244"/>
      <c r="H2244"/>
      <c r="I2244"/>
      <c r="J2244"/>
      <c r="K2244"/>
      <c r="L2244"/>
      <c r="M2244"/>
      <c r="N2244"/>
      <c r="O2244"/>
      <c r="P2244"/>
      <c r="Q2244" s="66"/>
      <c r="R2244" s="66"/>
    </row>
    <row r="2245" spans="7:18" x14ac:dyDescent="0.25">
      <c r="G2245"/>
      <c r="H2245"/>
      <c r="I2245"/>
      <c r="J2245"/>
      <c r="K2245"/>
      <c r="L2245"/>
      <c r="M2245"/>
      <c r="N2245"/>
      <c r="O2245"/>
      <c r="P2245"/>
      <c r="Q2245" s="66"/>
      <c r="R2245" s="66"/>
    </row>
    <row r="2246" spans="7:18" x14ac:dyDescent="0.25">
      <c r="G2246"/>
      <c r="H2246"/>
      <c r="I2246"/>
      <c r="J2246"/>
      <c r="K2246"/>
      <c r="L2246"/>
      <c r="M2246"/>
      <c r="N2246"/>
      <c r="O2246"/>
      <c r="P2246"/>
      <c r="Q2246" s="66"/>
      <c r="R2246" s="66"/>
    </row>
    <row r="2247" spans="7:18" x14ac:dyDescent="0.25">
      <c r="G2247"/>
      <c r="H2247"/>
      <c r="I2247"/>
      <c r="J2247"/>
      <c r="K2247"/>
      <c r="L2247"/>
      <c r="M2247"/>
      <c r="N2247"/>
      <c r="O2247"/>
      <c r="P2247"/>
      <c r="Q2247" s="66"/>
      <c r="R2247" s="66"/>
    </row>
    <row r="2248" spans="7:18" x14ac:dyDescent="0.25">
      <c r="G2248"/>
      <c r="H2248"/>
      <c r="I2248"/>
      <c r="J2248"/>
      <c r="K2248"/>
      <c r="L2248"/>
      <c r="M2248"/>
      <c r="N2248"/>
      <c r="O2248"/>
      <c r="P2248"/>
      <c r="Q2248" s="66"/>
      <c r="R2248" s="66"/>
    </row>
    <row r="2249" spans="7:18" x14ac:dyDescent="0.25">
      <c r="G2249"/>
      <c r="H2249"/>
      <c r="I2249"/>
      <c r="J2249"/>
      <c r="K2249"/>
      <c r="L2249"/>
      <c r="M2249"/>
      <c r="N2249"/>
      <c r="O2249"/>
      <c r="P2249"/>
      <c r="Q2249" s="66"/>
      <c r="R2249" s="66"/>
    </row>
    <row r="2250" spans="7:18" x14ac:dyDescent="0.25">
      <c r="G2250"/>
      <c r="H2250"/>
      <c r="I2250"/>
      <c r="J2250"/>
      <c r="K2250"/>
      <c r="L2250"/>
      <c r="M2250"/>
      <c r="N2250"/>
      <c r="O2250"/>
      <c r="P2250"/>
      <c r="Q2250" s="66"/>
      <c r="R2250" s="66"/>
    </row>
    <row r="2251" spans="7:18" x14ac:dyDescent="0.25">
      <c r="G2251"/>
      <c r="H2251"/>
      <c r="I2251"/>
      <c r="J2251"/>
      <c r="K2251"/>
      <c r="L2251"/>
      <c r="M2251"/>
      <c r="N2251"/>
      <c r="O2251"/>
      <c r="P2251"/>
      <c r="Q2251" s="66"/>
      <c r="R2251" s="66"/>
    </row>
    <row r="2252" spans="7:18" x14ac:dyDescent="0.25">
      <c r="G2252"/>
      <c r="H2252"/>
      <c r="I2252"/>
      <c r="J2252"/>
      <c r="K2252"/>
      <c r="L2252"/>
      <c r="M2252"/>
      <c r="N2252"/>
      <c r="O2252"/>
      <c r="P2252"/>
      <c r="Q2252" s="66"/>
      <c r="R2252" s="66"/>
    </row>
    <row r="2253" spans="7:18" x14ac:dyDescent="0.25">
      <c r="G2253"/>
      <c r="H2253"/>
      <c r="I2253"/>
      <c r="J2253"/>
      <c r="K2253"/>
      <c r="L2253"/>
      <c r="M2253"/>
      <c r="N2253"/>
      <c r="O2253"/>
      <c r="P2253"/>
      <c r="Q2253" s="66"/>
      <c r="R2253" s="66"/>
    </row>
    <row r="2254" spans="7:18" x14ac:dyDescent="0.25">
      <c r="G2254"/>
      <c r="H2254"/>
      <c r="I2254"/>
      <c r="J2254"/>
      <c r="K2254"/>
      <c r="L2254"/>
      <c r="M2254"/>
      <c r="N2254"/>
      <c r="O2254"/>
      <c r="P2254"/>
      <c r="Q2254" s="66"/>
      <c r="R2254" s="66"/>
    </row>
    <row r="2255" spans="7:18" x14ac:dyDescent="0.25">
      <c r="G2255"/>
      <c r="H2255"/>
      <c r="I2255"/>
      <c r="J2255"/>
      <c r="K2255"/>
      <c r="L2255"/>
      <c r="M2255"/>
      <c r="N2255"/>
      <c r="O2255"/>
      <c r="P2255"/>
      <c r="Q2255" s="66"/>
      <c r="R2255" s="66"/>
    </row>
    <row r="2256" spans="7:18" x14ac:dyDescent="0.25">
      <c r="G2256"/>
      <c r="H2256"/>
      <c r="I2256"/>
      <c r="J2256"/>
      <c r="K2256"/>
      <c r="L2256"/>
      <c r="M2256"/>
      <c r="N2256"/>
      <c r="O2256"/>
      <c r="P2256"/>
      <c r="Q2256" s="66"/>
      <c r="R2256" s="66"/>
    </row>
    <row r="2257" spans="7:18" x14ac:dyDescent="0.25">
      <c r="G2257"/>
      <c r="H2257"/>
      <c r="I2257"/>
      <c r="J2257"/>
      <c r="K2257"/>
      <c r="L2257"/>
      <c r="M2257"/>
      <c r="N2257"/>
      <c r="O2257"/>
      <c r="P2257"/>
      <c r="Q2257" s="66"/>
      <c r="R2257" s="66"/>
    </row>
    <row r="2258" spans="7:18" x14ac:dyDescent="0.25">
      <c r="G2258"/>
      <c r="H2258"/>
      <c r="I2258"/>
      <c r="J2258"/>
      <c r="K2258"/>
      <c r="L2258"/>
      <c r="M2258"/>
      <c r="N2258"/>
      <c r="O2258"/>
      <c r="P2258"/>
      <c r="Q2258" s="66"/>
      <c r="R2258" s="66"/>
    </row>
    <row r="2259" spans="7:18" x14ac:dyDescent="0.25">
      <c r="G2259"/>
      <c r="H2259"/>
      <c r="I2259"/>
      <c r="J2259"/>
      <c r="K2259"/>
      <c r="L2259"/>
      <c r="M2259"/>
      <c r="N2259"/>
      <c r="O2259"/>
      <c r="P2259"/>
      <c r="Q2259" s="66"/>
      <c r="R2259" s="66"/>
    </row>
    <row r="2260" spans="7:18" x14ac:dyDescent="0.25">
      <c r="G2260"/>
      <c r="H2260"/>
      <c r="I2260"/>
      <c r="J2260"/>
      <c r="K2260"/>
      <c r="L2260"/>
      <c r="M2260"/>
      <c r="N2260"/>
      <c r="O2260"/>
      <c r="P2260"/>
      <c r="Q2260" s="66"/>
      <c r="R2260" s="66"/>
    </row>
    <row r="2261" spans="7:18" x14ac:dyDescent="0.25">
      <c r="G2261"/>
      <c r="H2261"/>
      <c r="I2261"/>
      <c r="J2261"/>
      <c r="K2261"/>
      <c r="L2261"/>
      <c r="M2261"/>
      <c r="N2261"/>
      <c r="O2261"/>
      <c r="P2261"/>
      <c r="Q2261" s="66"/>
      <c r="R2261" s="66"/>
    </row>
    <row r="2262" spans="7:18" x14ac:dyDescent="0.25">
      <c r="G2262"/>
      <c r="H2262"/>
      <c r="I2262"/>
      <c r="J2262"/>
      <c r="K2262"/>
      <c r="L2262"/>
      <c r="M2262"/>
      <c r="N2262"/>
      <c r="O2262"/>
      <c r="P2262"/>
      <c r="Q2262" s="66"/>
      <c r="R2262" s="66"/>
    </row>
    <row r="2263" spans="7:18" x14ac:dyDescent="0.25">
      <c r="G2263"/>
      <c r="H2263"/>
      <c r="I2263"/>
      <c r="J2263"/>
      <c r="K2263"/>
      <c r="L2263"/>
      <c r="M2263"/>
      <c r="N2263"/>
      <c r="O2263"/>
      <c r="P2263"/>
      <c r="Q2263" s="66"/>
      <c r="R2263" s="66"/>
    </row>
    <row r="2264" spans="7:18" x14ac:dyDescent="0.25">
      <c r="G2264"/>
      <c r="H2264"/>
      <c r="I2264"/>
      <c r="J2264"/>
      <c r="K2264"/>
      <c r="L2264"/>
      <c r="M2264"/>
      <c r="N2264"/>
      <c r="O2264"/>
      <c r="P2264"/>
      <c r="Q2264" s="66"/>
      <c r="R2264" s="66"/>
    </row>
    <row r="2265" spans="7:18" x14ac:dyDescent="0.25">
      <c r="G2265"/>
      <c r="H2265"/>
      <c r="I2265"/>
      <c r="J2265"/>
      <c r="K2265"/>
      <c r="L2265"/>
      <c r="M2265"/>
      <c r="N2265"/>
      <c r="O2265"/>
      <c r="P2265"/>
      <c r="Q2265" s="66"/>
      <c r="R2265" s="66"/>
    </row>
    <row r="2266" spans="7:18" x14ac:dyDescent="0.25">
      <c r="G2266"/>
      <c r="H2266"/>
      <c r="I2266"/>
      <c r="J2266"/>
      <c r="K2266"/>
      <c r="L2266"/>
      <c r="M2266"/>
      <c r="N2266"/>
      <c r="O2266"/>
      <c r="P2266"/>
      <c r="Q2266" s="66"/>
      <c r="R2266" s="66"/>
    </row>
    <row r="2267" spans="7:18" x14ac:dyDescent="0.25">
      <c r="G2267"/>
      <c r="H2267"/>
      <c r="I2267"/>
      <c r="J2267"/>
      <c r="K2267"/>
      <c r="L2267"/>
      <c r="M2267"/>
      <c r="N2267"/>
      <c r="O2267"/>
      <c r="P2267"/>
      <c r="Q2267" s="66"/>
      <c r="R2267" s="66"/>
    </row>
    <row r="2268" spans="7:18" x14ac:dyDescent="0.25">
      <c r="G2268"/>
      <c r="H2268"/>
      <c r="I2268"/>
      <c r="J2268"/>
      <c r="K2268"/>
      <c r="L2268"/>
      <c r="M2268"/>
      <c r="N2268"/>
      <c r="O2268"/>
      <c r="P2268"/>
      <c r="Q2268" s="66"/>
      <c r="R2268" s="66"/>
    </row>
    <row r="2269" spans="7:18" x14ac:dyDescent="0.25">
      <c r="G2269"/>
      <c r="H2269"/>
      <c r="I2269"/>
      <c r="J2269"/>
      <c r="K2269"/>
      <c r="L2269"/>
      <c r="M2269"/>
      <c r="N2269"/>
      <c r="O2269"/>
      <c r="P2269"/>
      <c r="Q2269" s="66"/>
      <c r="R2269" s="66"/>
    </row>
    <row r="2270" spans="7:18" x14ac:dyDescent="0.25">
      <c r="G2270"/>
      <c r="H2270"/>
      <c r="I2270"/>
      <c r="J2270"/>
      <c r="K2270"/>
      <c r="L2270"/>
      <c r="M2270"/>
      <c r="N2270"/>
      <c r="O2270"/>
      <c r="P2270"/>
      <c r="Q2270" s="66"/>
      <c r="R2270" s="66"/>
    </row>
    <row r="2271" spans="7:18" x14ac:dyDescent="0.25">
      <c r="G2271"/>
      <c r="H2271"/>
      <c r="I2271"/>
      <c r="J2271"/>
      <c r="K2271"/>
      <c r="L2271"/>
      <c r="M2271"/>
      <c r="N2271"/>
      <c r="O2271"/>
      <c r="P2271"/>
      <c r="Q2271" s="66"/>
      <c r="R2271" s="66"/>
    </row>
    <row r="2272" spans="7:18" x14ac:dyDescent="0.25">
      <c r="G2272"/>
      <c r="H2272"/>
      <c r="I2272"/>
      <c r="J2272"/>
      <c r="K2272"/>
      <c r="L2272"/>
      <c r="M2272"/>
      <c r="N2272"/>
      <c r="O2272"/>
      <c r="P2272"/>
      <c r="Q2272" s="66"/>
      <c r="R2272" s="66"/>
    </row>
    <row r="2273" spans="7:18" x14ac:dyDescent="0.25">
      <c r="G2273"/>
      <c r="H2273"/>
      <c r="I2273"/>
      <c r="J2273"/>
      <c r="K2273"/>
      <c r="L2273"/>
      <c r="M2273"/>
      <c r="N2273"/>
      <c r="O2273"/>
      <c r="P2273"/>
      <c r="Q2273" s="66"/>
      <c r="R2273" s="66"/>
    </row>
    <row r="2274" spans="7:18" x14ac:dyDescent="0.25">
      <c r="G2274"/>
      <c r="H2274"/>
      <c r="I2274"/>
      <c r="J2274"/>
      <c r="K2274"/>
      <c r="L2274"/>
      <c r="M2274"/>
      <c r="N2274"/>
      <c r="O2274"/>
      <c r="P2274"/>
      <c r="Q2274" s="66"/>
      <c r="R2274" s="66"/>
    </row>
    <row r="2275" spans="7:18" x14ac:dyDescent="0.25">
      <c r="G2275"/>
      <c r="H2275"/>
      <c r="I2275"/>
      <c r="J2275"/>
      <c r="K2275"/>
      <c r="L2275"/>
      <c r="M2275"/>
      <c r="N2275"/>
      <c r="O2275"/>
      <c r="P2275"/>
      <c r="Q2275" s="66"/>
      <c r="R2275" s="66"/>
    </row>
    <row r="2276" spans="7:18" x14ac:dyDescent="0.25">
      <c r="G2276"/>
      <c r="H2276"/>
      <c r="I2276"/>
      <c r="J2276"/>
      <c r="K2276"/>
      <c r="L2276"/>
      <c r="M2276"/>
      <c r="N2276"/>
      <c r="O2276"/>
      <c r="P2276"/>
      <c r="Q2276" s="66"/>
      <c r="R2276" s="66"/>
    </row>
    <row r="2277" spans="7:18" x14ac:dyDescent="0.25">
      <c r="G2277"/>
      <c r="H2277"/>
      <c r="I2277"/>
      <c r="J2277"/>
      <c r="K2277"/>
      <c r="L2277"/>
      <c r="M2277"/>
      <c r="N2277"/>
      <c r="O2277"/>
      <c r="P2277"/>
      <c r="Q2277" s="66"/>
      <c r="R2277" s="66"/>
    </row>
    <row r="2278" spans="7:18" x14ac:dyDescent="0.25">
      <c r="G2278"/>
      <c r="H2278"/>
      <c r="I2278"/>
      <c r="J2278"/>
      <c r="K2278"/>
      <c r="L2278"/>
      <c r="M2278"/>
      <c r="N2278"/>
      <c r="O2278"/>
      <c r="P2278"/>
      <c r="Q2278" s="66"/>
      <c r="R2278" s="66"/>
    </row>
    <row r="2279" spans="7:18" x14ac:dyDescent="0.25">
      <c r="G2279"/>
      <c r="H2279"/>
      <c r="I2279"/>
      <c r="J2279"/>
      <c r="K2279"/>
      <c r="L2279"/>
      <c r="M2279"/>
      <c r="N2279"/>
      <c r="O2279"/>
      <c r="P2279"/>
      <c r="Q2279" s="66"/>
      <c r="R2279" s="66"/>
    </row>
    <row r="2280" spans="7:18" x14ac:dyDescent="0.25">
      <c r="G2280"/>
      <c r="H2280"/>
      <c r="I2280"/>
      <c r="J2280"/>
      <c r="K2280"/>
      <c r="L2280"/>
      <c r="M2280"/>
      <c r="N2280"/>
      <c r="O2280"/>
      <c r="P2280"/>
      <c r="Q2280" s="66"/>
      <c r="R2280" s="66"/>
    </row>
    <row r="2281" spans="7:18" x14ac:dyDescent="0.25">
      <c r="G2281"/>
      <c r="H2281"/>
      <c r="I2281"/>
      <c r="J2281"/>
      <c r="K2281"/>
      <c r="L2281"/>
      <c r="M2281"/>
      <c r="N2281"/>
      <c r="O2281"/>
      <c r="P2281"/>
      <c r="Q2281" s="66"/>
      <c r="R2281" s="66"/>
    </row>
    <row r="2282" spans="7:18" x14ac:dyDescent="0.25">
      <c r="G2282"/>
      <c r="H2282"/>
      <c r="I2282"/>
      <c r="J2282"/>
      <c r="K2282"/>
      <c r="L2282"/>
      <c r="M2282"/>
      <c r="N2282"/>
      <c r="O2282"/>
      <c r="P2282"/>
      <c r="Q2282" s="66"/>
      <c r="R2282" s="66"/>
    </row>
    <row r="2283" spans="7:18" x14ac:dyDescent="0.25">
      <c r="G2283"/>
      <c r="H2283"/>
      <c r="I2283"/>
      <c r="J2283"/>
      <c r="K2283"/>
      <c r="L2283"/>
      <c r="M2283"/>
      <c r="N2283"/>
      <c r="O2283"/>
      <c r="P2283"/>
      <c r="Q2283" s="66"/>
      <c r="R2283" s="66"/>
    </row>
    <row r="2284" spans="7:18" x14ac:dyDescent="0.25">
      <c r="G2284"/>
      <c r="H2284"/>
      <c r="I2284"/>
      <c r="J2284"/>
      <c r="K2284"/>
      <c r="L2284"/>
      <c r="M2284"/>
      <c r="N2284"/>
      <c r="O2284"/>
      <c r="P2284"/>
      <c r="Q2284" s="66"/>
      <c r="R2284" s="66"/>
    </row>
    <row r="2285" spans="7:18" x14ac:dyDescent="0.25">
      <c r="G2285"/>
      <c r="H2285"/>
      <c r="I2285"/>
      <c r="J2285"/>
      <c r="K2285"/>
      <c r="L2285"/>
      <c r="M2285"/>
      <c r="N2285"/>
      <c r="O2285"/>
      <c r="P2285"/>
      <c r="Q2285" s="66"/>
      <c r="R2285" s="66"/>
    </row>
    <row r="2286" spans="7:18" x14ac:dyDescent="0.25">
      <c r="G2286"/>
      <c r="H2286"/>
      <c r="I2286"/>
      <c r="J2286"/>
      <c r="K2286"/>
      <c r="L2286"/>
      <c r="M2286"/>
      <c r="N2286"/>
      <c r="O2286"/>
      <c r="P2286"/>
      <c r="Q2286" s="66"/>
      <c r="R2286" s="66"/>
    </row>
    <row r="2287" spans="7:18" x14ac:dyDescent="0.25">
      <c r="G2287"/>
      <c r="H2287"/>
      <c r="I2287"/>
      <c r="J2287"/>
      <c r="K2287"/>
      <c r="L2287"/>
      <c r="M2287"/>
      <c r="N2287"/>
      <c r="O2287"/>
      <c r="P2287"/>
      <c r="Q2287" s="66"/>
      <c r="R2287" s="66"/>
    </row>
    <row r="2288" spans="7:18" x14ac:dyDescent="0.25">
      <c r="G2288"/>
      <c r="H2288"/>
      <c r="I2288"/>
      <c r="J2288"/>
      <c r="K2288"/>
      <c r="L2288"/>
      <c r="M2288"/>
      <c r="N2288"/>
      <c r="O2288"/>
      <c r="P2288"/>
      <c r="Q2288" s="66"/>
      <c r="R2288" s="66"/>
    </row>
    <row r="2289" spans="7:18" x14ac:dyDescent="0.25">
      <c r="G2289"/>
      <c r="H2289"/>
      <c r="I2289"/>
      <c r="J2289"/>
      <c r="K2289"/>
      <c r="L2289"/>
      <c r="M2289"/>
      <c r="N2289"/>
      <c r="O2289"/>
      <c r="P2289"/>
      <c r="Q2289" s="66"/>
      <c r="R2289" s="66"/>
    </row>
    <row r="2290" spans="7:18" x14ac:dyDescent="0.25">
      <c r="G2290"/>
      <c r="H2290"/>
      <c r="I2290"/>
      <c r="J2290"/>
      <c r="K2290"/>
      <c r="L2290"/>
      <c r="M2290"/>
      <c r="N2290"/>
      <c r="O2290"/>
      <c r="P2290"/>
      <c r="Q2290" s="66"/>
      <c r="R2290" s="66"/>
    </row>
    <row r="2291" spans="7:18" x14ac:dyDescent="0.25">
      <c r="G2291"/>
      <c r="H2291"/>
      <c r="I2291"/>
      <c r="J2291"/>
      <c r="K2291"/>
      <c r="L2291"/>
      <c r="M2291"/>
      <c r="N2291"/>
      <c r="O2291"/>
      <c r="P2291"/>
      <c r="Q2291" s="66"/>
      <c r="R2291" s="66"/>
    </row>
    <row r="2292" spans="7:18" x14ac:dyDescent="0.25">
      <c r="G2292"/>
      <c r="H2292"/>
      <c r="I2292"/>
      <c r="J2292"/>
      <c r="K2292"/>
      <c r="L2292"/>
      <c r="M2292"/>
      <c r="N2292"/>
      <c r="O2292"/>
      <c r="P2292"/>
      <c r="Q2292" s="66"/>
      <c r="R2292" s="66"/>
    </row>
    <row r="2293" spans="7:18" x14ac:dyDescent="0.25">
      <c r="G2293"/>
      <c r="H2293"/>
      <c r="I2293"/>
      <c r="J2293"/>
      <c r="K2293"/>
      <c r="L2293"/>
      <c r="M2293"/>
      <c r="N2293"/>
      <c r="O2293"/>
      <c r="P2293"/>
      <c r="Q2293" s="66"/>
      <c r="R2293" s="66"/>
    </row>
    <row r="2294" spans="7:18" x14ac:dyDescent="0.25">
      <c r="G2294"/>
      <c r="H2294"/>
      <c r="I2294"/>
      <c r="J2294"/>
      <c r="K2294"/>
      <c r="L2294"/>
      <c r="M2294"/>
      <c r="N2294"/>
      <c r="O2294"/>
      <c r="P2294"/>
      <c r="Q2294" s="66"/>
      <c r="R2294" s="66"/>
    </row>
    <row r="2295" spans="7:18" x14ac:dyDescent="0.25">
      <c r="G2295"/>
      <c r="H2295"/>
      <c r="I2295"/>
      <c r="J2295"/>
      <c r="K2295"/>
      <c r="L2295"/>
      <c r="M2295"/>
      <c r="N2295"/>
      <c r="O2295"/>
      <c r="P2295"/>
      <c r="Q2295" s="66"/>
      <c r="R2295" s="66"/>
    </row>
    <row r="2296" spans="7:18" x14ac:dyDescent="0.25">
      <c r="G2296"/>
      <c r="H2296"/>
      <c r="I2296"/>
      <c r="J2296"/>
      <c r="K2296"/>
      <c r="L2296"/>
      <c r="M2296"/>
      <c r="N2296"/>
      <c r="O2296"/>
      <c r="P2296"/>
      <c r="Q2296" s="66"/>
      <c r="R2296" s="66"/>
    </row>
    <row r="2297" spans="7:18" x14ac:dyDescent="0.25">
      <c r="G2297"/>
      <c r="H2297"/>
      <c r="I2297"/>
      <c r="J2297"/>
      <c r="K2297"/>
      <c r="L2297"/>
      <c r="M2297"/>
      <c r="N2297"/>
      <c r="O2297"/>
      <c r="P2297"/>
      <c r="Q2297" s="66"/>
      <c r="R2297" s="66"/>
    </row>
    <row r="2298" spans="7:18" x14ac:dyDescent="0.25">
      <c r="G2298"/>
      <c r="H2298"/>
      <c r="I2298"/>
      <c r="J2298"/>
      <c r="K2298"/>
      <c r="L2298"/>
      <c r="M2298"/>
      <c r="N2298"/>
      <c r="O2298"/>
      <c r="P2298"/>
      <c r="Q2298" s="66"/>
      <c r="R2298" s="66"/>
    </row>
    <row r="2299" spans="7:18" x14ac:dyDescent="0.25">
      <c r="G2299"/>
      <c r="H2299"/>
      <c r="I2299"/>
      <c r="J2299"/>
      <c r="K2299"/>
      <c r="L2299"/>
      <c r="M2299"/>
      <c r="N2299"/>
      <c r="O2299"/>
      <c r="P2299"/>
      <c r="Q2299" s="66"/>
      <c r="R2299" s="66"/>
    </row>
    <row r="2300" spans="7:18" x14ac:dyDescent="0.25">
      <c r="G2300"/>
      <c r="H2300"/>
      <c r="I2300"/>
      <c r="J2300"/>
      <c r="K2300"/>
      <c r="L2300"/>
      <c r="M2300"/>
      <c r="N2300"/>
      <c r="O2300"/>
      <c r="P2300"/>
      <c r="Q2300" s="66"/>
      <c r="R2300" s="66"/>
    </row>
    <row r="2301" spans="7:18" x14ac:dyDescent="0.25">
      <c r="G2301"/>
      <c r="H2301"/>
      <c r="I2301"/>
      <c r="J2301"/>
      <c r="K2301"/>
      <c r="L2301"/>
      <c r="M2301"/>
      <c r="N2301"/>
      <c r="O2301"/>
      <c r="P2301"/>
      <c r="Q2301" s="66"/>
      <c r="R2301" s="66"/>
    </row>
    <row r="2302" spans="7:18" x14ac:dyDescent="0.25">
      <c r="G2302"/>
      <c r="H2302"/>
      <c r="I2302"/>
      <c r="J2302"/>
      <c r="K2302"/>
      <c r="L2302"/>
      <c r="M2302"/>
      <c r="N2302"/>
      <c r="O2302"/>
      <c r="P2302"/>
      <c r="Q2302" s="66"/>
      <c r="R2302" s="66"/>
    </row>
    <row r="2303" spans="7:18" x14ac:dyDescent="0.25">
      <c r="G2303"/>
      <c r="H2303"/>
      <c r="I2303"/>
      <c r="J2303"/>
      <c r="K2303"/>
      <c r="L2303"/>
      <c r="M2303"/>
      <c r="N2303"/>
      <c r="O2303"/>
      <c r="P2303"/>
      <c r="Q2303" s="66"/>
      <c r="R2303" s="66"/>
    </row>
    <row r="2304" spans="7:18" x14ac:dyDescent="0.25">
      <c r="G2304"/>
      <c r="H2304"/>
      <c r="I2304"/>
      <c r="J2304"/>
      <c r="K2304"/>
      <c r="L2304"/>
      <c r="M2304"/>
      <c r="N2304"/>
      <c r="O2304"/>
      <c r="P2304"/>
      <c r="Q2304" s="66"/>
      <c r="R2304" s="66"/>
    </row>
    <row r="2305" spans="7:18" x14ac:dyDescent="0.25">
      <c r="G2305"/>
      <c r="H2305"/>
      <c r="I2305"/>
      <c r="J2305"/>
      <c r="K2305"/>
      <c r="L2305"/>
      <c r="M2305"/>
      <c r="N2305"/>
      <c r="O2305"/>
      <c r="P2305"/>
      <c r="Q2305" s="66"/>
      <c r="R2305" s="66"/>
    </row>
    <row r="2306" spans="7:18" x14ac:dyDescent="0.25">
      <c r="G2306"/>
      <c r="H2306"/>
      <c r="I2306"/>
      <c r="J2306"/>
      <c r="K2306"/>
      <c r="L2306"/>
      <c r="M2306"/>
      <c r="N2306"/>
      <c r="O2306"/>
      <c r="P2306"/>
      <c r="Q2306" s="66"/>
      <c r="R2306" s="66"/>
    </row>
    <row r="2307" spans="7:18" x14ac:dyDescent="0.25">
      <c r="G2307"/>
      <c r="H2307"/>
      <c r="I2307"/>
      <c r="J2307"/>
      <c r="K2307"/>
      <c r="L2307"/>
      <c r="M2307"/>
      <c r="N2307"/>
      <c r="O2307"/>
      <c r="P2307"/>
      <c r="Q2307" s="66"/>
      <c r="R2307" s="66"/>
    </row>
    <row r="2308" spans="7:18" x14ac:dyDescent="0.25">
      <c r="G2308"/>
      <c r="H2308"/>
      <c r="I2308"/>
      <c r="J2308"/>
      <c r="K2308"/>
      <c r="L2308"/>
      <c r="M2308"/>
      <c r="N2308"/>
      <c r="O2308"/>
      <c r="P2308"/>
      <c r="Q2308" s="66"/>
      <c r="R2308" s="66"/>
    </row>
    <row r="2309" spans="7:18" x14ac:dyDescent="0.25">
      <c r="G2309"/>
      <c r="H2309"/>
      <c r="I2309"/>
      <c r="J2309"/>
      <c r="K2309"/>
      <c r="L2309"/>
      <c r="M2309"/>
      <c r="N2309"/>
      <c r="O2309"/>
      <c r="P2309"/>
      <c r="Q2309" s="66"/>
      <c r="R2309" s="66"/>
    </row>
    <row r="2310" spans="7:18" x14ac:dyDescent="0.25">
      <c r="G2310"/>
      <c r="H2310"/>
      <c r="I2310"/>
      <c r="J2310"/>
      <c r="K2310"/>
      <c r="L2310"/>
      <c r="M2310"/>
      <c r="N2310"/>
      <c r="O2310"/>
      <c r="P2310"/>
      <c r="Q2310" s="66"/>
      <c r="R2310" s="66"/>
    </row>
    <row r="2311" spans="7:18" x14ac:dyDescent="0.25">
      <c r="G2311"/>
      <c r="H2311"/>
      <c r="I2311"/>
      <c r="J2311"/>
      <c r="K2311"/>
      <c r="L2311"/>
      <c r="M2311"/>
      <c r="N2311"/>
      <c r="O2311"/>
      <c r="P2311"/>
      <c r="Q2311" s="66"/>
      <c r="R2311" s="66"/>
    </row>
    <row r="2312" spans="7:18" x14ac:dyDescent="0.25">
      <c r="G2312"/>
      <c r="H2312"/>
      <c r="I2312"/>
      <c r="J2312"/>
      <c r="K2312"/>
      <c r="L2312"/>
      <c r="M2312"/>
      <c r="N2312"/>
      <c r="O2312"/>
      <c r="P2312"/>
      <c r="Q2312" s="66"/>
      <c r="R2312" s="66"/>
    </row>
    <row r="2313" spans="7:18" x14ac:dyDescent="0.25">
      <c r="G2313"/>
      <c r="H2313"/>
      <c r="I2313"/>
      <c r="J2313"/>
      <c r="K2313"/>
      <c r="L2313"/>
      <c r="M2313"/>
      <c r="N2313"/>
      <c r="O2313"/>
      <c r="P2313"/>
      <c r="Q2313" s="66"/>
      <c r="R2313" s="66"/>
    </row>
    <row r="2314" spans="7:18" x14ac:dyDescent="0.25">
      <c r="G2314"/>
      <c r="H2314"/>
      <c r="I2314"/>
      <c r="J2314"/>
      <c r="K2314"/>
      <c r="L2314"/>
      <c r="M2314"/>
      <c r="N2314"/>
      <c r="O2314"/>
      <c r="P2314"/>
      <c r="Q2314" s="66"/>
      <c r="R2314" s="66"/>
    </row>
    <row r="2315" spans="7:18" x14ac:dyDescent="0.25">
      <c r="G2315"/>
      <c r="H2315"/>
      <c r="I2315"/>
      <c r="J2315"/>
      <c r="K2315"/>
      <c r="L2315"/>
      <c r="M2315"/>
      <c r="N2315"/>
      <c r="O2315"/>
      <c r="P2315"/>
      <c r="Q2315" s="66"/>
      <c r="R2315" s="66"/>
    </row>
    <row r="2316" spans="7:18" x14ac:dyDescent="0.25">
      <c r="G2316"/>
      <c r="H2316"/>
      <c r="I2316"/>
      <c r="J2316"/>
      <c r="K2316"/>
      <c r="L2316"/>
      <c r="M2316"/>
      <c r="N2316"/>
      <c r="O2316"/>
      <c r="P2316"/>
      <c r="Q2316" s="66"/>
      <c r="R2316" s="66"/>
    </row>
    <row r="2317" spans="7:18" x14ac:dyDescent="0.25">
      <c r="G2317"/>
      <c r="H2317"/>
      <c r="I2317"/>
      <c r="J2317"/>
      <c r="K2317"/>
      <c r="L2317"/>
      <c r="M2317"/>
      <c r="N2317"/>
      <c r="O2317"/>
      <c r="P2317"/>
      <c r="Q2317" s="66"/>
      <c r="R2317" s="66"/>
    </row>
    <row r="2318" spans="7:18" x14ac:dyDescent="0.25">
      <c r="G2318"/>
      <c r="H2318"/>
      <c r="I2318"/>
      <c r="J2318"/>
      <c r="K2318"/>
      <c r="L2318"/>
      <c r="M2318"/>
      <c r="N2318"/>
      <c r="O2318"/>
      <c r="P2318"/>
      <c r="Q2318" s="66"/>
      <c r="R2318" s="66"/>
    </row>
    <row r="2319" spans="7:18" x14ac:dyDescent="0.25">
      <c r="G2319"/>
      <c r="H2319"/>
      <c r="I2319"/>
      <c r="J2319"/>
      <c r="K2319"/>
      <c r="L2319"/>
      <c r="M2319"/>
      <c r="N2319"/>
      <c r="O2319"/>
      <c r="P2319"/>
      <c r="Q2319" s="66"/>
      <c r="R2319" s="66"/>
    </row>
    <row r="2320" spans="7:18" x14ac:dyDescent="0.25">
      <c r="G2320"/>
      <c r="H2320"/>
      <c r="I2320"/>
      <c r="J2320"/>
      <c r="K2320"/>
      <c r="L2320"/>
      <c r="M2320"/>
      <c r="N2320"/>
      <c r="O2320"/>
      <c r="P2320"/>
      <c r="Q2320" s="66"/>
      <c r="R2320" s="66"/>
    </row>
    <row r="2321" spans="7:18" x14ac:dyDescent="0.25">
      <c r="G2321"/>
      <c r="H2321"/>
      <c r="I2321"/>
      <c r="J2321"/>
      <c r="K2321"/>
      <c r="L2321"/>
      <c r="M2321"/>
      <c r="N2321"/>
      <c r="O2321"/>
      <c r="P2321"/>
      <c r="Q2321" s="66"/>
      <c r="R2321" s="66"/>
    </row>
    <row r="2322" spans="7:18" x14ac:dyDescent="0.25">
      <c r="G2322"/>
      <c r="H2322"/>
      <c r="I2322"/>
      <c r="J2322"/>
      <c r="K2322"/>
      <c r="L2322"/>
      <c r="M2322"/>
      <c r="N2322"/>
      <c r="O2322"/>
      <c r="P2322"/>
      <c r="Q2322" s="66"/>
      <c r="R2322" s="66"/>
    </row>
    <row r="2323" spans="7:18" x14ac:dyDescent="0.25">
      <c r="G2323"/>
      <c r="H2323"/>
      <c r="I2323"/>
      <c r="J2323"/>
      <c r="K2323"/>
      <c r="L2323"/>
      <c r="M2323"/>
      <c r="N2323"/>
      <c r="O2323"/>
      <c r="P2323"/>
      <c r="Q2323" s="66"/>
      <c r="R2323" s="66"/>
    </row>
    <row r="2324" spans="7:18" x14ac:dyDescent="0.25">
      <c r="G2324"/>
      <c r="H2324"/>
      <c r="I2324"/>
      <c r="J2324"/>
      <c r="K2324"/>
      <c r="L2324"/>
      <c r="M2324"/>
      <c r="N2324"/>
      <c r="O2324"/>
      <c r="P2324"/>
      <c r="Q2324" s="66"/>
      <c r="R2324" s="66"/>
    </row>
    <row r="2325" spans="7:18" x14ac:dyDescent="0.25">
      <c r="G2325"/>
      <c r="H2325"/>
      <c r="I2325"/>
      <c r="J2325"/>
      <c r="K2325"/>
      <c r="L2325"/>
      <c r="M2325"/>
      <c r="N2325"/>
      <c r="O2325"/>
      <c r="P2325"/>
      <c r="Q2325" s="66"/>
      <c r="R2325" s="66"/>
    </row>
    <row r="2326" spans="7:18" x14ac:dyDescent="0.25">
      <c r="G2326"/>
      <c r="H2326"/>
      <c r="I2326"/>
      <c r="J2326"/>
      <c r="K2326"/>
      <c r="L2326"/>
      <c r="M2326"/>
      <c r="N2326"/>
      <c r="O2326"/>
      <c r="P2326"/>
      <c r="Q2326" s="66"/>
      <c r="R2326" s="66"/>
    </row>
    <row r="2327" spans="7:18" x14ac:dyDescent="0.25">
      <c r="G2327"/>
      <c r="H2327"/>
      <c r="I2327"/>
      <c r="J2327"/>
      <c r="K2327"/>
      <c r="L2327"/>
      <c r="M2327"/>
      <c r="N2327"/>
      <c r="O2327"/>
      <c r="P2327"/>
      <c r="Q2327" s="66"/>
      <c r="R2327" s="66"/>
    </row>
    <row r="2328" spans="7:18" x14ac:dyDescent="0.25">
      <c r="G2328"/>
      <c r="H2328"/>
      <c r="I2328"/>
      <c r="J2328"/>
      <c r="K2328"/>
      <c r="L2328"/>
      <c r="M2328"/>
      <c r="N2328"/>
      <c r="O2328"/>
      <c r="P2328"/>
      <c r="Q2328" s="66"/>
      <c r="R2328" s="66"/>
    </row>
    <row r="2329" spans="7:18" x14ac:dyDescent="0.25">
      <c r="G2329"/>
      <c r="H2329"/>
      <c r="I2329"/>
      <c r="J2329"/>
      <c r="K2329"/>
      <c r="L2329"/>
      <c r="M2329"/>
      <c r="N2329"/>
      <c r="O2329"/>
      <c r="P2329"/>
      <c r="Q2329" s="66"/>
      <c r="R2329" s="66"/>
    </row>
    <row r="2330" spans="7:18" x14ac:dyDescent="0.25">
      <c r="G2330"/>
      <c r="H2330"/>
      <c r="I2330"/>
      <c r="J2330"/>
      <c r="K2330"/>
      <c r="L2330"/>
      <c r="M2330"/>
      <c r="N2330"/>
      <c r="O2330"/>
      <c r="P2330"/>
      <c r="Q2330" s="66"/>
      <c r="R2330" s="66"/>
    </row>
    <row r="2331" spans="7:18" x14ac:dyDescent="0.25">
      <c r="G2331"/>
      <c r="H2331"/>
      <c r="I2331"/>
      <c r="J2331"/>
      <c r="K2331"/>
      <c r="L2331"/>
      <c r="M2331"/>
      <c r="N2331"/>
      <c r="O2331"/>
      <c r="P2331"/>
      <c r="Q2331" s="66"/>
      <c r="R2331" s="66"/>
    </row>
    <row r="2332" spans="7:18" x14ac:dyDescent="0.25">
      <c r="G2332"/>
      <c r="H2332"/>
      <c r="I2332"/>
      <c r="J2332"/>
      <c r="K2332"/>
      <c r="L2332"/>
      <c r="M2332"/>
      <c r="N2332"/>
      <c r="O2332"/>
      <c r="P2332"/>
      <c r="Q2332" s="66"/>
      <c r="R2332" s="66"/>
    </row>
    <row r="2333" spans="7:18" x14ac:dyDescent="0.25">
      <c r="G2333"/>
      <c r="H2333"/>
      <c r="I2333"/>
      <c r="J2333"/>
      <c r="K2333"/>
      <c r="L2333"/>
      <c r="M2333"/>
      <c r="N2333"/>
      <c r="O2333"/>
      <c r="P2333"/>
      <c r="Q2333" s="66"/>
      <c r="R2333" s="66"/>
    </row>
    <row r="2334" spans="7:18" x14ac:dyDescent="0.25">
      <c r="G2334"/>
      <c r="H2334"/>
      <c r="I2334"/>
      <c r="J2334"/>
      <c r="K2334"/>
      <c r="L2334"/>
      <c r="M2334"/>
      <c r="N2334"/>
      <c r="O2334"/>
      <c r="P2334"/>
      <c r="Q2334" s="66"/>
      <c r="R2334" s="66"/>
    </row>
    <row r="2335" spans="7:18" x14ac:dyDescent="0.25">
      <c r="G2335"/>
      <c r="H2335"/>
      <c r="I2335"/>
      <c r="J2335"/>
      <c r="K2335"/>
      <c r="L2335"/>
      <c r="M2335"/>
      <c r="N2335"/>
      <c r="O2335"/>
      <c r="P2335"/>
      <c r="Q2335" s="66"/>
      <c r="R2335" s="66"/>
    </row>
    <row r="2336" spans="7:18" x14ac:dyDescent="0.25">
      <c r="G2336"/>
      <c r="H2336"/>
      <c r="I2336"/>
      <c r="J2336"/>
      <c r="K2336"/>
      <c r="L2336"/>
      <c r="M2336"/>
      <c r="N2336"/>
      <c r="O2336"/>
      <c r="P2336"/>
      <c r="Q2336" s="66"/>
      <c r="R2336" s="66"/>
    </row>
    <row r="2337" spans="7:18" x14ac:dyDescent="0.25">
      <c r="G2337"/>
      <c r="H2337"/>
      <c r="I2337"/>
      <c r="J2337"/>
      <c r="K2337"/>
      <c r="L2337"/>
      <c r="M2337"/>
      <c r="N2337"/>
      <c r="O2337"/>
      <c r="P2337"/>
      <c r="Q2337" s="66"/>
      <c r="R2337" s="66"/>
    </row>
    <row r="2338" spans="7:18" x14ac:dyDescent="0.25">
      <c r="G2338"/>
      <c r="H2338"/>
      <c r="I2338"/>
      <c r="J2338"/>
      <c r="K2338"/>
      <c r="L2338"/>
      <c r="M2338"/>
      <c r="N2338"/>
      <c r="O2338"/>
      <c r="P2338"/>
      <c r="Q2338" s="66"/>
      <c r="R2338" s="66"/>
    </row>
    <row r="2339" spans="7:18" x14ac:dyDescent="0.25">
      <c r="G2339"/>
      <c r="H2339"/>
      <c r="I2339"/>
      <c r="J2339"/>
      <c r="K2339"/>
      <c r="L2339"/>
      <c r="M2339"/>
      <c r="N2339"/>
      <c r="O2339"/>
      <c r="P2339"/>
      <c r="Q2339" s="66"/>
      <c r="R2339" s="66"/>
    </row>
    <row r="2340" spans="7:18" x14ac:dyDescent="0.25">
      <c r="G2340"/>
      <c r="H2340"/>
      <c r="I2340"/>
      <c r="J2340"/>
      <c r="K2340"/>
      <c r="L2340"/>
      <c r="M2340"/>
      <c r="N2340"/>
      <c r="O2340"/>
      <c r="P2340"/>
      <c r="Q2340" s="66"/>
      <c r="R2340" s="66"/>
    </row>
    <row r="2341" spans="7:18" x14ac:dyDescent="0.25">
      <c r="G2341"/>
      <c r="H2341"/>
      <c r="I2341"/>
      <c r="J2341"/>
      <c r="K2341"/>
      <c r="L2341"/>
      <c r="M2341"/>
      <c r="N2341"/>
      <c r="O2341"/>
      <c r="P2341"/>
      <c r="Q2341" s="66"/>
      <c r="R2341" s="66"/>
    </row>
    <row r="2342" spans="7:18" x14ac:dyDescent="0.25">
      <c r="G2342"/>
      <c r="H2342"/>
      <c r="I2342"/>
      <c r="J2342"/>
      <c r="K2342"/>
      <c r="L2342"/>
      <c r="M2342"/>
      <c r="N2342"/>
      <c r="O2342"/>
      <c r="P2342"/>
      <c r="Q2342" s="66"/>
      <c r="R2342" s="66"/>
    </row>
    <row r="2343" spans="7:18" x14ac:dyDescent="0.25">
      <c r="G2343"/>
      <c r="H2343"/>
      <c r="I2343"/>
      <c r="J2343"/>
      <c r="K2343"/>
      <c r="L2343"/>
      <c r="M2343"/>
      <c r="N2343"/>
      <c r="O2343"/>
      <c r="P2343"/>
      <c r="Q2343" s="66"/>
      <c r="R2343" s="66"/>
    </row>
    <row r="2344" spans="7:18" x14ac:dyDescent="0.25">
      <c r="G2344"/>
      <c r="H2344"/>
      <c r="I2344"/>
      <c r="J2344"/>
      <c r="K2344"/>
      <c r="L2344"/>
      <c r="M2344"/>
      <c r="N2344"/>
      <c r="O2344"/>
      <c r="P2344"/>
      <c r="Q2344" s="66"/>
      <c r="R2344" s="66"/>
    </row>
    <row r="2345" spans="7:18" x14ac:dyDescent="0.25">
      <c r="G2345"/>
      <c r="H2345"/>
      <c r="I2345"/>
      <c r="J2345"/>
      <c r="K2345"/>
      <c r="L2345"/>
      <c r="M2345"/>
      <c r="N2345"/>
      <c r="O2345"/>
      <c r="P2345"/>
      <c r="Q2345" s="66"/>
      <c r="R2345" s="66"/>
    </row>
    <row r="2346" spans="7:18" x14ac:dyDescent="0.25">
      <c r="G2346"/>
      <c r="H2346"/>
      <c r="I2346"/>
      <c r="J2346"/>
      <c r="K2346"/>
      <c r="L2346"/>
      <c r="M2346"/>
      <c r="N2346"/>
      <c r="O2346"/>
      <c r="P2346"/>
      <c r="Q2346" s="66"/>
      <c r="R2346" s="66"/>
    </row>
    <row r="2347" spans="7:18" x14ac:dyDescent="0.25">
      <c r="G2347"/>
      <c r="H2347"/>
      <c r="I2347"/>
      <c r="J2347"/>
      <c r="K2347"/>
      <c r="L2347"/>
      <c r="M2347"/>
      <c r="N2347"/>
      <c r="O2347"/>
      <c r="P2347"/>
      <c r="Q2347" s="66"/>
      <c r="R2347" s="66"/>
    </row>
    <row r="2348" spans="7:18" x14ac:dyDescent="0.25">
      <c r="G2348"/>
      <c r="H2348"/>
      <c r="I2348"/>
      <c r="J2348"/>
      <c r="K2348"/>
      <c r="L2348"/>
      <c r="M2348"/>
      <c r="N2348"/>
      <c r="O2348"/>
      <c r="P2348"/>
      <c r="Q2348" s="66"/>
      <c r="R2348" s="66"/>
    </row>
    <row r="2349" spans="7:18" x14ac:dyDescent="0.25">
      <c r="G2349"/>
      <c r="H2349"/>
      <c r="I2349"/>
      <c r="J2349"/>
      <c r="K2349"/>
      <c r="L2349"/>
      <c r="M2349"/>
      <c r="N2349"/>
      <c r="O2349"/>
      <c r="P2349"/>
      <c r="Q2349" s="66"/>
      <c r="R2349" s="66"/>
    </row>
    <row r="2350" spans="7:18" x14ac:dyDescent="0.25">
      <c r="G2350"/>
      <c r="H2350"/>
      <c r="I2350"/>
      <c r="J2350"/>
      <c r="K2350"/>
      <c r="L2350"/>
      <c r="M2350"/>
      <c r="N2350"/>
      <c r="O2350"/>
      <c r="P2350"/>
      <c r="Q2350" s="66"/>
      <c r="R2350" s="66"/>
    </row>
    <row r="2351" spans="7:18" x14ac:dyDescent="0.25">
      <c r="G2351"/>
      <c r="H2351"/>
      <c r="I2351"/>
      <c r="J2351"/>
      <c r="K2351"/>
      <c r="L2351"/>
      <c r="M2351"/>
      <c r="N2351"/>
      <c r="O2351"/>
      <c r="P2351"/>
      <c r="Q2351" s="66"/>
      <c r="R2351" s="66"/>
    </row>
    <row r="2352" spans="7:18" x14ac:dyDescent="0.25">
      <c r="G2352"/>
      <c r="H2352"/>
      <c r="I2352"/>
      <c r="J2352"/>
      <c r="K2352"/>
      <c r="L2352"/>
      <c r="M2352"/>
      <c r="N2352"/>
      <c r="O2352"/>
      <c r="P2352"/>
      <c r="Q2352" s="66"/>
      <c r="R2352" s="66"/>
    </row>
    <row r="2353" spans="7:18" x14ac:dyDescent="0.25">
      <c r="G2353"/>
      <c r="H2353"/>
      <c r="I2353"/>
      <c r="J2353"/>
      <c r="K2353"/>
      <c r="L2353"/>
      <c r="M2353"/>
      <c r="N2353"/>
      <c r="O2353"/>
      <c r="P2353"/>
      <c r="Q2353" s="66"/>
      <c r="R2353" s="66"/>
    </row>
    <row r="2354" spans="7:18" x14ac:dyDescent="0.25">
      <c r="G2354"/>
      <c r="H2354"/>
      <c r="I2354"/>
      <c r="J2354"/>
      <c r="K2354"/>
      <c r="L2354"/>
      <c r="M2354"/>
      <c r="N2354"/>
      <c r="O2354"/>
      <c r="P2354"/>
      <c r="Q2354" s="66"/>
      <c r="R2354" s="66"/>
    </row>
    <row r="2355" spans="7:18" x14ac:dyDescent="0.25">
      <c r="G2355"/>
      <c r="H2355"/>
      <c r="I2355"/>
      <c r="J2355"/>
      <c r="K2355"/>
      <c r="L2355"/>
      <c r="M2355"/>
      <c r="N2355"/>
      <c r="O2355"/>
      <c r="P2355"/>
      <c r="Q2355" s="66"/>
      <c r="R2355" s="66"/>
    </row>
    <row r="2356" spans="7:18" x14ac:dyDescent="0.25">
      <c r="G2356"/>
      <c r="H2356"/>
      <c r="I2356"/>
      <c r="J2356"/>
      <c r="K2356"/>
      <c r="L2356"/>
      <c r="M2356"/>
      <c r="N2356"/>
      <c r="O2356"/>
      <c r="P2356"/>
      <c r="Q2356" s="66"/>
      <c r="R2356" s="66"/>
    </row>
    <row r="2357" spans="7:18" x14ac:dyDescent="0.25">
      <c r="G2357"/>
      <c r="H2357"/>
      <c r="I2357"/>
      <c r="J2357"/>
      <c r="K2357"/>
      <c r="L2357"/>
      <c r="M2357"/>
      <c r="N2357"/>
      <c r="O2357"/>
      <c r="P2357"/>
      <c r="Q2357" s="66"/>
      <c r="R2357" s="66"/>
    </row>
    <row r="2358" spans="7:18" x14ac:dyDescent="0.25">
      <c r="G2358"/>
      <c r="H2358"/>
      <c r="I2358"/>
      <c r="J2358"/>
      <c r="K2358"/>
      <c r="L2358"/>
      <c r="M2358"/>
      <c r="N2358"/>
      <c r="O2358"/>
      <c r="P2358"/>
      <c r="Q2358" s="66"/>
      <c r="R2358" s="66"/>
    </row>
    <row r="2359" spans="7:18" x14ac:dyDescent="0.25">
      <c r="G2359"/>
      <c r="H2359"/>
      <c r="I2359"/>
      <c r="J2359"/>
      <c r="K2359"/>
      <c r="L2359"/>
      <c r="M2359"/>
      <c r="N2359"/>
      <c r="O2359"/>
      <c r="P2359"/>
      <c r="Q2359" s="66"/>
      <c r="R2359" s="66"/>
    </row>
    <row r="2360" spans="7:18" x14ac:dyDescent="0.25">
      <c r="G2360"/>
      <c r="H2360"/>
      <c r="I2360"/>
      <c r="J2360"/>
      <c r="K2360"/>
      <c r="L2360"/>
      <c r="M2360"/>
      <c r="N2360"/>
      <c r="O2360"/>
      <c r="P2360"/>
      <c r="Q2360" s="66"/>
      <c r="R2360" s="66"/>
    </row>
    <row r="2361" spans="7:18" x14ac:dyDescent="0.25">
      <c r="G2361"/>
      <c r="H2361"/>
      <c r="I2361"/>
      <c r="J2361"/>
      <c r="K2361"/>
      <c r="L2361"/>
      <c r="M2361"/>
      <c r="N2361"/>
      <c r="O2361"/>
      <c r="P2361"/>
      <c r="Q2361" s="66"/>
      <c r="R2361" s="66"/>
    </row>
    <row r="2362" spans="7:18" x14ac:dyDescent="0.25">
      <c r="G2362"/>
      <c r="H2362"/>
      <c r="I2362"/>
      <c r="J2362"/>
      <c r="K2362"/>
      <c r="L2362"/>
      <c r="M2362"/>
      <c r="N2362"/>
      <c r="O2362"/>
      <c r="P2362"/>
      <c r="Q2362" s="66"/>
      <c r="R2362" s="66"/>
    </row>
    <row r="2363" spans="7:18" x14ac:dyDescent="0.25">
      <c r="G2363"/>
      <c r="H2363"/>
      <c r="I2363"/>
      <c r="J2363"/>
      <c r="K2363"/>
      <c r="L2363"/>
      <c r="M2363"/>
      <c r="N2363"/>
      <c r="O2363"/>
      <c r="P2363"/>
      <c r="Q2363" s="66"/>
      <c r="R2363" s="66"/>
    </row>
    <row r="2364" spans="7:18" x14ac:dyDescent="0.25">
      <c r="G2364"/>
      <c r="H2364"/>
      <c r="I2364"/>
      <c r="J2364"/>
      <c r="K2364"/>
      <c r="L2364"/>
      <c r="M2364"/>
      <c r="N2364"/>
      <c r="O2364"/>
      <c r="P2364"/>
      <c r="Q2364" s="66"/>
      <c r="R2364" s="66"/>
    </row>
    <row r="2365" spans="7:18" x14ac:dyDescent="0.25">
      <c r="G2365"/>
      <c r="H2365"/>
      <c r="I2365"/>
      <c r="J2365"/>
      <c r="K2365"/>
      <c r="L2365"/>
      <c r="M2365"/>
      <c r="N2365"/>
      <c r="O2365"/>
      <c r="P2365"/>
      <c r="Q2365" s="66"/>
      <c r="R2365" s="66"/>
    </row>
    <row r="2366" spans="7:18" x14ac:dyDescent="0.25">
      <c r="G2366"/>
      <c r="H2366"/>
      <c r="I2366"/>
      <c r="J2366"/>
      <c r="K2366"/>
      <c r="L2366"/>
      <c r="M2366"/>
      <c r="N2366"/>
      <c r="O2366"/>
      <c r="P2366"/>
      <c r="Q2366" s="66"/>
      <c r="R2366" s="66"/>
    </row>
    <row r="2367" spans="7:18" x14ac:dyDescent="0.25">
      <c r="G2367"/>
      <c r="H2367"/>
      <c r="I2367"/>
      <c r="J2367"/>
      <c r="K2367"/>
      <c r="L2367"/>
      <c r="M2367"/>
      <c r="N2367"/>
      <c r="O2367"/>
      <c r="P2367"/>
      <c r="Q2367" s="66"/>
      <c r="R2367" s="66"/>
    </row>
    <row r="2368" spans="7:18" x14ac:dyDescent="0.25">
      <c r="G2368"/>
      <c r="H2368"/>
      <c r="I2368"/>
      <c r="J2368"/>
      <c r="K2368"/>
      <c r="L2368"/>
      <c r="M2368"/>
      <c r="N2368"/>
      <c r="O2368"/>
      <c r="P2368"/>
      <c r="Q2368" s="66"/>
      <c r="R2368" s="66"/>
    </row>
    <row r="2369" spans="7:18" x14ac:dyDescent="0.25">
      <c r="G2369"/>
      <c r="H2369"/>
      <c r="I2369"/>
      <c r="J2369"/>
      <c r="K2369"/>
      <c r="L2369"/>
      <c r="M2369"/>
      <c r="N2369"/>
      <c r="O2369"/>
      <c r="P2369"/>
      <c r="Q2369" s="66"/>
      <c r="R2369" s="66"/>
    </row>
    <row r="2370" spans="7:18" x14ac:dyDescent="0.25">
      <c r="G2370"/>
      <c r="H2370"/>
      <c r="I2370"/>
      <c r="J2370"/>
      <c r="K2370"/>
      <c r="L2370"/>
      <c r="M2370"/>
      <c r="N2370"/>
      <c r="O2370"/>
      <c r="P2370"/>
      <c r="Q2370" s="66"/>
      <c r="R2370" s="66"/>
    </row>
    <row r="2371" spans="7:18" x14ac:dyDescent="0.25">
      <c r="G2371"/>
      <c r="H2371"/>
      <c r="I2371"/>
      <c r="J2371"/>
      <c r="K2371"/>
      <c r="L2371"/>
      <c r="M2371"/>
      <c r="N2371"/>
      <c r="O2371"/>
      <c r="P2371"/>
      <c r="Q2371" s="66"/>
      <c r="R2371" s="66"/>
    </row>
    <row r="2372" spans="7:18" x14ac:dyDescent="0.25">
      <c r="G2372"/>
      <c r="H2372"/>
      <c r="I2372"/>
      <c r="J2372"/>
      <c r="K2372"/>
      <c r="L2372"/>
      <c r="M2372"/>
      <c r="N2372"/>
      <c r="O2372"/>
      <c r="P2372"/>
      <c r="Q2372" s="66"/>
      <c r="R2372" s="66"/>
    </row>
    <row r="2373" spans="7:18" x14ac:dyDescent="0.25">
      <c r="G2373"/>
      <c r="H2373"/>
      <c r="I2373"/>
      <c r="J2373"/>
      <c r="K2373"/>
      <c r="L2373"/>
      <c r="M2373"/>
      <c r="N2373"/>
      <c r="O2373"/>
      <c r="P2373"/>
      <c r="Q2373" s="66"/>
      <c r="R2373" s="66"/>
    </row>
    <row r="2374" spans="7:18" x14ac:dyDescent="0.25">
      <c r="G2374"/>
      <c r="H2374"/>
      <c r="I2374"/>
      <c r="J2374"/>
      <c r="K2374"/>
      <c r="L2374"/>
      <c r="M2374"/>
      <c r="N2374"/>
      <c r="O2374"/>
      <c r="P2374"/>
      <c r="Q2374" s="66"/>
      <c r="R2374" s="66"/>
    </row>
    <row r="2375" spans="7:18" x14ac:dyDescent="0.25">
      <c r="G2375"/>
      <c r="H2375"/>
      <c r="I2375"/>
      <c r="J2375"/>
      <c r="K2375"/>
      <c r="L2375"/>
      <c r="M2375"/>
      <c r="N2375"/>
      <c r="O2375"/>
      <c r="P2375"/>
      <c r="Q2375" s="66"/>
      <c r="R2375" s="66"/>
    </row>
    <row r="2376" spans="7:18" x14ac:dyDescent="0.25">
      <c r="G2376"/>
      <c r="H2376"/>
      <c r="I2376"/>
      <c r="J2376"/>
      <c r="K2376"/>
      <c r="L2376"/>
      <c r="M2376"/>
      <c r="N2376"/>
      <c r="O2376"/>
      <c r="P2376"/>
      <c r="Q2376" s="66"/>
      <c r="R2376" s="66"/>
    </row>
    <row r="2377" spans="7:18" x14ac:dyDescent="0.25">
      <c r="G2377"/>
      <c r="H2377"/>
      <c r="I2377"/>
      <c r="J2377"/>
      <c r="K2377"/>
      <c r="L2377"/>
      <c r="M2377"/>
      <c r="N2377"/>
      <c r="O2377"/>
      <c r="P2377"/>
      <c r="Q2377" s="66"/>
      <c r="R2377" s="66"/>
    </row>
    <row r="2378" spans="7:18" x14ac:dyDescent="0.25">
      <c r="G2378"/>
      <c r="H2378"/>
      <c r="I2378"/>
      <c r="J2378"/>
      <c r="K2378"/>
      <c r="L2378"/>
      <c r="M2378"/>
      <c r="N2378"/>
      <c r="O2378"/>
      <c r="P2378"/>
      <c r="Q2378" s="66"/>
      <c r="R2378" s="66"/>
    </row>
    <row r="2379" spans="7:18" x14ac:dyDescent="0.25">
      <c r="G2379"/>
      <c r="H2379"/>
      <c r="I2379"/>
      <c r="J2379"/>
      <c r="K2379"/>
      <c r="L2379"/>
      <c r="M2379"/>
      <c r="N2379"/>
      <c r="O2379"/>
      <c r="P2379"/>
      <c r="Q2379" s="66"/>
      <c r="R2379" s="66"/>
    </row>
    <row r="2380" spans="7:18" x14ac:dyDescent="0.25">
      <c r="G2380"/>
      <c r="H2380"/>
      <c r="I2380"/>
      <c r="J2380"/>
      <c r="K2380"/>
      <c r="L2380"/>
      <c r="M2380"/>
      <c r="N2380"/>
      <c r="O2380"/>
      <c r="P2380"/>
      <c r="Q2380" s="66"/>
      <c r="R2380" s="66"/>
    </row>
    <row r="2381" spans="7:18" x14ac:dyDescent="0.25">
      <c r="G2381"/>
      <c r="H2381"/>
      <c r="I2381"/>
      <c r="J2381"/>
      <c r="K2381"/>
      <c r="L2381"/>
      <c r="M2381"/>
      <c r="N2381"/>
      <c r="O2381"/>
      <c r="P2381"/>
      <c r="Q2381" s="66"/>
      <c r="R2381" s="66"/>
    </row>
    <row r="2382" spans="7:18" x14ac:dyDescent="0.25">
      <c r="G2382"/>
      <c r="H2382"/>
      <c r="I2382"/>
      <c r="J2382"/>
      <c r="K2382"/>
      <c r="L2382"/>
      <c r="M2382"/>
      <c r="N2382"/>
      <c r="O2382"/>
      <c r="P2382"/>
      <c r="Q2382" s="66"/>
      <c r="R2382" s="66"/>
    </row>
    <row r="2383" spans="7:18" x14ac:dyDescent="0.25">
      <c r="G2383"/>
      <c r="H2383"/>
      <c r="I2383"/>
      <c r="J2383"/>
      <c r="K2383"/>
      <c r="L2383"/>
      <c r="M2383"/>
      <c r="N2383"/>
      <c r="O2383"/>
      <c r="P2383"/>
      <c r="Q2383" s="66"/>
      <c r="R2383" s="66"/>
    </row>
    <row r="2384" spans="7:18" x14ac:dyDescent="0.25">
      <c r="G2384"/>
      <c r="H2384"/>
      <c r="I2384"/>
      <c r="J2384"/>
      <c r="K2384"/>
      <c r="L2384"/>
      <c r="M2384"/>
      <c r="N2384"/>
      <c r="O2384"/>
      <c r="P2384"/>
      <c r="Q2384" s="66"/>
      <c r="R2384" s="66"/>
    </row>
    <row r="2385" spans="7:18" x14ac:dyDescent="0.25">
      <c r="G2385"/>
      <c r="H2385"/>
      <c r="I2385"/>
      <c r="J2385"/>
      <c r="K2385"/>
      <c r="L2385"/>
      <c r="M2385"/>
      <c r="N2385"/>
      <c r="O2385"/>
      <c r="P2385"/>
      <c r="Q2385" s="66"/>
      <c r="R2385" s="66"/>
    </row>
    <row r="2386" spans="7:18" x14ac:dyDescent="0.25">
      <c r="G2386"/>
      <c r="H2386"/>
      <c r="I2386"/>
      <c r="J2386"/>
      <c r="K2386"/>
      <c r="L2386"/>
      <c r="M2386"/>
      <c r="N2386"/>
      <c r="O2386"/>
      <c r="P2386"/>
      <c r="Q2386" s="66"/>
      <c r="R2386" s="66"/>
    </row>
    <row r="2387" spans="7:18" x14ac:dyDescent="0.25">
      <c r="G2387"/>
      <c r="H2387"/>
      <c r="I2387"/>
      <c r="J2387"/>
      <c r="K2387"/>
      <c r="L2387"/>
      <c r="M2387"/>
      <c r="N2387"/>
      <c r="O2387"/>
      <c r="P2387"/>
      <c r="Q2387" s="66"/>
      <c r="R2387" s="66"/>
    </row>
    <row r="2388" spans="7:18" x14ac:dyDescent="0.25">
      <c r="G2388"/>
      <c r="H2388"/>
      <c r="I2388"/>
      <c r="J2388"/>
      <c r="K2388"/>
      <c r="L2388"/>
      <c r="M2388"/>
      <c r="N2388"/>
      <c r="O2388"/>
      <c r="P2388"/>
      <c r="Q2388" s="66"/>
      <c r="R2388" s="66"/>
    </row>
    <row r="2389" spans="7:18" x14ac:dyDescent="0.25">
      <c r="G2389"/>
      <c r="H2389"/>
      <c r="I2389"/>
      <c r="J2389"/>
      <c r="K2389"/>
      <c r="L2389"/>
      <c r="M2389"/>
      <c r="N2389"/>
      <c r="O2389"/>
      <c r="P2389"/>
      <c r="Q2389" s="66"/>
      <c r="R2389" s="66"/>
    </row>
    <row r="2390" spans="7:18" x14ac:dyDescent="0.25">
      <c r="G2390"/>
      <c r="H2390"/>
      <c r="I2390"/>
      <c r="J2390"/>
      <c r="K2390"/>
      <c r="L2390"/>
      <c r="M2390"/>
      <c r="N2390"/>
      <c r="O2390"/>
      <c r="P2390"/>
      <c r="Q2390" s="66"/>
      <c r="R2390" s="66"/>
    </row>
    <row r="2391" spans="7:18" x14ac:dyDescent="0.25">
      <c r="G2391"/>
      <c r="H2391"/>
      <c r="I2391"/>
      <c r="J2391"/>
      <c r="K2391"/>
      <c r="L2391"/>
      <c r="M2391"/>
      <c r="N2391"/>
      <c r="O2391"/>
      <c r="P2391"/>
      <c r="Q2391" s="66"/>
      <c r="R2391" s="66"/>
    </row>
    <row r="2392" spans="7:18" x14ac:dyDescent="0.25">
      <c r="G2392"/>
      <c r="H2392"/>
      <c r="I2392"/>
      <c r="J2392"/>
      <c r="K2392"/>
      <c r="L2392"/>
      <c r="M2392"/>
      <c r="N2392"/>
      <c r="O2392"/>
      <c r="P2392"/>
      <c r="Q2392" s="66"/>
      <c r="R2392" s="66"/>
    </row>
    <row r="2393" spans="7:18" x14ac:dyDescent="0.25">
      <c r="G2393"/>
      <c r="H2393"/>
      <c r="I2393"/>
      <c r="J2393"/>
      <c r="K2393"/>
      <c r="L2393"/>
      <c r="M2393"/>
      <c r="N2393"/>
      <c r="O2393"/>
      <c r="P2393"/>
      <c r="Q2393" s="66"/>
      <c r="R2393" s="66"/>
    </row>
    <row r="2394" spans="7:18" x14ac:dyDescent="0.25">
      <c r="G2394"/>
      <c r="H2394"/>
      <c r="I2394"/>
      <c r="J2394"/>
      <c r="K2394"/>
      <c r="L2394"/>
      <c r="M2394"/>
      <c r="N2394"/>
      <c r="O2394"/>
      <c r="P2394"/>
      <c r="Q2394" s="66"/>
      <c r="R2394" s="66"/>
    </row>
    <row r="2395" spans="7:18" x14ac:dyDescent="0.25">
      <c r="G2395"/>
      <c r="H2395"/>
      <c r="I2395"/>
      <c r="J2395"/>
      <c r="K2395"/>
      <c r="L2395"/>
      <c r="M2395"/>
      <c r="N2395"/>
      <c r="O2395"/>
      <c r="P2395"/>
      <c r="Q2395" s="66"/>
      <c r="R2395" s="66"/>
    </row>
    <row r="2396" spans="7:18" x14ac:dyDescent="0.25">
      <c r="G2396"/>
      <c r="H2396"/>
      <c r="I2396"/>
      <c r="J2396"/>
      <c r="K2396"/>
      <c r="L2396"/>
      <c r="M2396"/>
      <c r="N2396"/>
      <c r="O2396"/>
      <c r="P2396"/>
      <c r="Q2396" s="66"/>
      <c r="R2396" s="66"/>
    </row>
    <row r="2397" spans="7:18" x14ac:dyDescent="0.25">
      <c r="G2397"/>
      <c r="H2397"/>
      <c r="I2397"/>
      <c r="J2397"/>
      <c r="K2397"/>
      <c r="L2397"/>
      <c r="M2397"/>
      <c r="N2397"/>
      <c r="O2397"/>
      <c r="P2397"/>
      <c r="Q2397" s="66"/>
      <c r="R2397" s="66"/>
    </row>
    <row r="2398" spans="7:18" x14ac:dyDescent="0.25">
      <c r="G2398"/>
      <c r="H2398"/>
      <c r="I2398"/>
      <c r="J2398"/>
      <c r="K2398"/>
      <c r="L2398"/>
      <c r="M2398"/>
      <c r="N2398"/>
      <c r="O2398"/>
      <c r="P2398"/>
      <c r="Q2398" s="66"/>
      <c r="R2398" s="66"/>
    </row>
    <row r="2399" spans="7:18" x14ac:dyDescent="0.25">
      <c r="G2399"/>
      <c r="H2399"/>
      <c r="I2399"/>
      <c r="J2399"/>
      <c r="K2399"/>
      <c r="L2399"/>
      <c r="M2399"/>
      <c r="N2399"/>
      <c r="O2399"/>
      <c r="P2399"/>
      <c r="Q2399" s="66"/>
      <c r="R2399" s="66"/>
    </row>
    <row r="2400" spans="7:18" x14ac:dyDescent="0.25">
      <c r="G2400"/>
      <c r="H2400"/>
      <c r="I2400"/>
      <c r="J2400"/>
      <c r="K2400"/>
      <c r="L2400"/>
      <c r="M2400"/>
      <c r="N2400"/>
      <c r="O2400"/>
      <c r="P2400"/>
      <c r="Q2400" s="66"/>
      <c r="R2400" s="66"/>
    </row>
    <row r="2401" spans="7:18" x14ac:dyDescent="0.25">
      <c r="G2401"/>
      <c r="H2401"/>
      <c r="I2401"/>
      <c r="J2401"/>
      <c r="K2401"/>
      <c r="L2401"/>
      <c r="M2401"/>
      <c r="N2401"/>
      <c r="O2401"/>
      <c r="P2401"/>
      <c r="Q2401" s="66"/>
      <c r="R2401" s="66"/>
    </row>
    <row r="2402" spans="7:18" x14ac:dyDescent="0.25">
      <c r="G2402"/>
      <c r="H2402"/>
      <c r="I2402"/>
      <c r="J2402"/>
      <c r="K2402"/>
      <c r="L2402"/>
      <c r="M2402"/>
      <c r="N2402"/>
      <c r="O2402"/>
      <c r="P2402"/>
      <c r="Q2402" s="66"/>
      <c r="R2402" s="66"/>
    </row>
    <row r="2403" spans="7:18" x14ac:dyDescent="0.25">
      <c r="G2403"/>
      <c r="H2403"/>
      <c r="I2403"/>
      <c r="J2403"/>
      <c r="K2403"/>
      <c r="L2403"/>
      <c r="M2403"/>
      <c r="N2403"/>
      <c r="O2403"/>
      <c r="P2403"/>
      <c r="Q2403" s="66"/>
      <c r="R2403" s="66"/>
    </row>
    <row r="2404" spans="7:18" x14ac:dyDescent="0.25">
      <c r="G2404"/>
      <c r="H2404"/>
      <c r="I2404"/>
      <c r="J2404"/>
      <c r="K2404"/>
      <c r="L2404"/>
      <c r="M2404"/>
      <c r="N2404"/>
      <c r="O2404"/>
      <c r="P2404"/>
      <c r="Q2404" s="66"/>
      <c r="R2404" s="66"/>
    </row>
    <row r="2405" spans="7:18" x14ac:dyDescent="0.25">
      <c r="G2405"/>
      <c r="H2405"/>
      <c r="I2405"/>
      <c r="J2405"/>
      <c r="K2405"/>
      <c r="L2405"/>
      <c r="M2405"/>
      <c r="N2405"/>
      <c r="O2405"/>
      <c r="P2405"/>
      <c r="Q2405" s="66"/>
      <c r="R2405" s="66"/>
    </row>
    <row r="2406" spans="7:18" x14ac:dyDescent="0.25">
      <c r="G2406"/>
      <c r="H2406"/>
      <c r="I2406"/>
      <c r="J2406"/>
      <c r="K2406"/>
      <c r="L2406"/>
      <c r="M2406"/>
      <c r="N2406"/>
      <c r="O2406"/>
      <c r="P2406"/>
      <c r="Q2406" s="66"/>
      <c r="R2406" s="66"/>
    </row>
    <row r="2407" spans="7:18" x14ac:dyDescent="0.25">
      <c r="G2407"/>
      <c r="H2407"/>
      <c r="I2407"/>
      <c r="J2407"/>
      <c r="K2407"/>
      <c r="L2407"/>
      <c r="M2407"/>
      <c r="N2407"/>
      <c r="O2407"/>
      <c r="P2407"/>
      <c r="Q2407" s="66"/>
      <c r="R2407" s="66"/>
    </row>
    <row r="2408" spans="7:18" x14ac:dyDescent="0.25">
      <c r="G2408"/>
      <c r="H2408"/>
      <c r="I2408"/>
      <c r="J2408"/>
      <c r="K2408"/>
      <c r="L2408"/>
      <c r="M2408"/>
      <c r="N2408"/>
      <c r="O2408"/>
      <c r="P2408"/>
      <c r="Q2408" s="66"/>
      <c r="R2408" s="66"/>
    </row>
    <row r="2409" spans="7:18" x14ac:dyDescent="0.25">
      <c r="G2409"/>
      <c r="H2409"/>
      <c r="I2409"/>
      <c r="J2409"/>
      <c r="K2409"/>
      <c r="L2409"/>
      <c r="M2409"/>
      <c r="N2409"/>
      <c r="O2409"/>
      <c r="P2409"/>
      <c r="Q2409" s="66"/>
      <c r="R2409" s="66"/>
    </row>
    <row r="2410" spans="7:18" x14ac:dyDescent="0.25">
      <c r="G2410"/>
      <c r="H2410"/>
      <c r="I2410"/>
      <c r="J2410"/>
      <c r="K2410"/>
      <c r="L2410"/>
      <c r="M2410"/>
      <c r="N2410"/>
      <c r="O2410"/>
      <c r="P2410"/>
      <c r="Q2410" s="66"/>
      <c r="R2410" s="66"/>
    </row>
    <row r="2411" spans="7:18" x14ac:dyDescent="0.25">
      <c r="G2411"/>
      <c r="H2411"/>
      <c r="I2411"/>
      <c r="J2411"/>
      <c r="K2411"/>
      <c r="L2411"/>
      <c r="M2411"/>
      <c r="N2411"/>
      <c r="O2411"/>
      <c r="P2411"/>
      <c r="Q2411" s="66"/>
      <c r="R2411" s="66"/>
    </row>
    <row r="2412" spans="7:18" x14ac:dyDescent="0.25">
      <c r="G2412"/>
      <c r="H2412"/>
      <c r="I2412"/>
      <c r="J2412"/>
      <c r="K2412"/>
      <c r="L2412"/>
      <c r="M2412"/>
      <c r="N2412"/>
      <c r="O2412"/>
      <c r="P2412"/>
      <c r="Q2412" s="66"/>
      <c r="R2412" s="66"/>
    </row>
    <row r="2413" spans="7:18" x14ac:dyDescent="0.25">
      <c r="G2413"/>
      <c r="H2413"/>
      <c r="I2413"/>
      <c r="J2413"/>
      <c r="K2413"/>
      <c r="L2413"/>
      <c r="M2413"/>
      <c r="N2413"/>
      <c r="O2413"/>
      <c r="P2413"/>
      <c r="Q2413" s="66"/>
      <c r="R2413" s="66"/>
    </row>
    <row r="2414" spans="7:18" x14ac:dyDescent="0.25">
      <c r="G2414"/>
      <c r="H2414"/>
      <c r="I2414"/>
      <c r="J2414"/>
      <c r="K2414"/>
      <c r="L2414"/>
      <c r="M2414"/>
      <c r="N2414"/>
      <c r="O2414"/>
      <c r="P2414"/>
      <c r="Q2414" s="66"/>
      <c r="R2414" s="66"/>
    </row>
    <row r="2415" spans="7:18" x14ac:dyDescent="0.25">
      <c r="G2415"/>
      <c r="H2415"/>
      <c r="I2415"/>
      <c r="J2415"/>
      <c r="K2415"/>
      <c r="L2415"/>
      <c r="M2415"/>
      <c r="N2415"/>
      <c r="O2415"/>
      <c r="P2415"/>
      <c r="Q2415" s="66"/>
      <c r="R2415" s="66"/>
    </row>
    <row r="2416" spans="7:18" x14ac:dyDescent="0.25">
      <c r="G2416"/>
      <c r="H2416"/>
      <c r="I2416"/>
      <c r="J2416"/>
      <c r="K2416"/>
      <c r="L2416"/>
      <c r="M2416"/>
      <c r="N2416"/>
      <c r="O2416"/>
      <c r="P2416"/>
      <c r="Q2416" s="66"/>
      <c r="R2416" s="66"/>
    </row>
    <row r="2417" spans="7:18" x14ac:dyDescent="0.25">
      <c r="G2417"/>
      <c r="H2417"/>
      <c r="I2417"/>
      <c r="J2417"/>
      <c r="K2417"/>
      <c r="L2417"/>
      <c r="M2417"/>
      <c r="N2417"/>
      <c r="O2417"/>
      <c r="P2417"/>
      <c r="Q2417" s="66"/>
      <c r="R2417" s="66"/>
    </row>
    <row r="2418" spans="7:18" x14ac:dyDescent="0.25">
      <c r="G2418"/>
      <c r="H2418"/>
      <c r="I2418"/>
      <c r="J2418"/>
      <c r="K2418"/>
      <c r="L2418"/>
      <c r="M2418"/>
      <c r="N2418"/>
      <c r="O2418"/>
      <c r="P2418"/>
      <c r="Q2418" s="66"/>
      <c r="R2418" s="66"/>
    </row>
    <row r="2419" spans="7:18" x14ac:dyDescent="0.25">
      <c r="G2419"/>
      <c r="H2419"/>
      <c r="I2419"/>
      <c r="J2419"/>
      <c r="K2419"/>
      <c r="L2419"/>
      <c r="M2419"/>
      <c r="N2419"/>
      <c r="O2419"/>
      <c r="P2419"/>
      <c r="Q2419" s="66"/>
      <c r="R2419" s="66"/>
    </row>
    <row r="2420" spans="7:18" x14ac:dyDescent="0.25">
      <c r="G2420"/>
      <c r="H2420"/>
      <c r="I2420"/>
      <c r="J2420"/>
      <c r="K2420"/>
      <c r="L2420"/>
      <c r="M2420"/>
      <c r="N2420"/>
      <c r="O2420"/>
      <c r="P2420"/>
      <c r="Q2420" s="66"/>
      <c r="R2420" s="66"/>
    </row>
    <row r="2421" spans="7:18" x14ac:dyDescent="0.25">
      <c r="G2421"/>
      <c r="H2421"/>
      <c r="I2421"/>
      <c r="J2421"/>
      <c r="K2421"/>
      <c r="L2421"/>
      <c r="M2421"/>
      <c r="N2421"/>
      <c r="O2421"/>
      <c r="P2421"/>
      <c r="Q2421" s="66"/>
      <c r="R2421" s="66"/>
    </row>
    <row r="2422" spans="7:18" x14ac:dyDescent="0.25">
      <c r="G2422"/>
      <c r="H2422"/>
      <c r="I2422"/>
      <c r="J2422"/>
      <c r="K2422"/>
      <c r="L2422"/>
      <c r="M2422"/>
      <c r="N2422"/>
      <c r="O2422"/>
      <c r="P2422"/>
      <c r="Q2422" s="66"/>
      <c r="R2422" s="66"/>
    </row>
    <row r="2423" spans="7:18" x14ac:dyDescent="0.25">
      <c r="G2423"/>
      <c r="H2423"/>
      <c r="I2423"/>
      <c r="J2423"/>
      <c r="K2423"/>
      <c r="L2423"/>
      <c r="M2423"/>
      <c r="N2423"/>
      <c r="O2423"/>
      <c r="P2423"/>
      <c r="Q2423" s="66"/>
      <c r="R2423" s="66"/>
    </row>
    <row r="2424" spans="7:18" x14ac:dyDescent="0.25">
      <c r="G2424"/>
      <c r="H2424"/>
      <c r="I2424"/>
      <c r="J2424"/>
      <c r="K2424"/>
      <c r="L2424"/>
      <c r="M2424"/>
      <c r="N2424"/>
      <c r="O2424"/>
      <c r="P2424"/>
      <c r="Q2424" s="66"/>
      <c r="R2424" s="66"/>
    </row>
    <row r="2425" spans="7:18" x14ac:dyDescent="0.25">
      <c r="G2425"/>
      <c r="H2425"/>
      <c r="I2425"/>
      <c r="J2425"/>
      <c r="K2425"/>
      <c r="L2425"/>
      <c r="M2425"/>
      <c r="N2425"/>
      <c r="O2425"/>
      <c r="P2425"/>
      <c r="Q2425" s="66"/>
      <c r="R2425" s="66"/>
    </row>
    <row r="2426" spans="7:18" x14ac:dyDescent="0.25">
      <c r="G2426"/>
      <c r="H2426"/>
      <c r="I2426"/>
      <c r="J2426"/>
      <c r="K2426"/>
      <c r="L2426"/>
      <c r="M2426"/>
      <c r="N2426"/>
      <c r="O2426"/>
      <c r="P2426"/>
      <c r="Q2426" s="66"/>
      <c r="R2426" s="66"/>
    </row>
    <row r="2427" spans="7:18" x14ac:dyDescent="0.25">
      <c r="G2427"/>
      <c r="H2427"/>
      <c r="I2427"/>
      <c r="J2427"/>
      <c r="K2427"/>
      <c r="L2427"/>
      <c r="M2427"/>
      <c r="N2427"/>
      <c r="O2427"/>
      <c r="P2427"/>
      <c r="Q2427" s="66"/>
      <c r="R2427" s="66"/>
    </row>
    <row r="2428" spans="7:18" x14ac:dyDescent="0.25">
      <c r="G2428"/>
      <c r="H2428"/>
      <c r="I2428"/>
      <c r="J2428"/>
      <c r="K2428"/>
      <c r="L2428"/>
      <c r="M2428"/>
      <c r="N2428"/>
      <c r="O2428"/>
      <c r="P2428"/>
      <c r="Q2428" s="66"/>
      <c r="R2428" s="66"/>
    </row>
    <row r="2429" spans="7:18" x14ac:dyDescent="0.25">
      <c r="G2429"/>
      <c r="H2429"/>
      <c r="I2429"/>
      <c r="J2429"/>
      <c r="K2429"/>
      <c r="L2429"/>
      <c r="M2429"/>
      <c r="N2429"/>
      <c r="O2429"/>
      <c r="P2429"/>
      <c r="Q2429" s="66"/>
      <c r="R2429" s="66"/>
    </row>
    <row r="2430" spans="7:18" x14ac:dyDescent="0.25">
      <c r="G2430"/>
      <c r="H2430"/>
      <c r="I2430"/>
      <c r="J2430"/>
      <c r="K2430"/>
      <c r="L2430"/>
      <c r="M2430"/>
      <c r="N2430"/>
      <c r="O2430"/>
      <c r="P2430"/>
      <c r="Q2430" s="66"/>
      <c r="R2430" s="66"/>
    </row>
    <row r="2431" spans="7:18" x14ac:dyDescent="0.25">
      <c r="G2431"/>
      <c r="H2431"/>
      <c r="I2431"/>
      <c r="J2431"/>
      <c r="K2431"/>
      <c r="L2431"/>
      <c r="M2431"/>
      <c r="N2431"/>
      <c r="O2431"/>
      <c r="P2431"/>
      <c r="Q2431" s="66"/>
      <c r="R2431" s="66"/>
    </row>
    <row r="2432" spans="7:18" x14ac:dyDescent="0.25">
      <c r="G2432"/>
      <c r="H2432"/>
      <c r="I2432"/>
      <c r="J2432"/>
      <c r="K2432"/>
      <c r="L2432"/>
      <c r="M2432"/>
      <c r="N2432"/>
      <c r="O2432"/>
      <c r="P2432"/>
      <c r="Q2432" s="66"/>
      <c r="R2432" s="66"/>
    </row>
    <row r="2433" spans="7:18" x14ac:dyDescent="0.25">
      <c r="G2433"/>
      <c r="H2433"/>
      <c r="I2433"/>
      <c r="J2433"/>
      <c r="K2433"/>
      <c r="L2433"/>
      <c r="M2433"/>
      <c r="N2433"/>
      <c r="O2433"/>
      <c r="P2433"/>
      <c r="Q2433" s="66"/>
      <c r="R2433" s="66"/>
    </row>
    <row r="2434" spans="7:18" x14ac:dyDescent="0.25">
      <c r="G2434"/>
      <c r="H2434"/>
      <c r="I2434"/>
      <c r="J2434"/>
      <c r="K2434"/>
      <c r="L2434"/>
      <c r="M2434"/>
      <c r="N2434"/>
      <c r="O2434"/>
      <c r="P2434"/>
      <c r="Q2434" s="66"/>
      <c r="R2434" s="66"/>
    </row>
    <row r="2435" spans="7:18" x14ac:dyDescent="0.25">
      <c r="G2435"/>
      <c r="H2435"/>
      <c r="I2435"/>
      <c r="J2435"/>
      <c r="K2435"/>
      <c r="L2435"/>
      <c r="M2435"/>
      <c r="N2435"/>
      <c r="O2435"/>
      <c r="P2435"/>
      <c r="Q2435" s="66"/>
      <c r="R2435" s="66"/>
    </row>
    <row r="2436" spans="7:18" x14ac:dyDescent="0.25">
      <c r="G2436"/>
      <c r="H2436"/>
      <c r="I2436"/>
      <c r="J2436"/>
      <c r="K2436"/>
      <c r="L2436"/>
      <c r="M2436"/>
      <c r="N2436"/>
      <c r="O2436"/>
      <c r="P2436"/>
      <c r="Q2436" s="66"/>
      <c r="R2436" s="66"/>
    </row>
    <row r="2437" spans="7:18" x14ac:dyDescent="0.25">
      <c r="G2437"/>
      <c r="H2437"/>
      <c r="I2437"/>
      <c r="J2437"/>
      <c r="K2437"/>
      <c r="L2437"/>
      <c r="M2437"/>
      <c r="N2437"/>
      <c r="O2437"/>
      <c r="P2437"/>
      <c r="Q2437" s="66"/>
      <c r="R2437" s="66"/>
    </row>
    <row r="2438" spans="7:18" x14ac:dyDescent="0.25">
      <c r="G2438"/>
      <c r="H2438"/>
      <c r="I2438"/>
      <c r="J2438"/>
      <c r="K2438"/>
      <c r="L2438"/>
      <c r="M2438"/>
      <c r="N2438"/>
      <c r="O2438"/>
      <c r="P2438"/>
      <c r="Q2438" s="66"/>
      <c r="R2438" s="66"/>
    </row>
    <row r="2439" spans="7:18" x14ac:dyDescent="0.25">
      <c r="G2439"/>
      <c r="H2439"/>
      <c r="I2439"/>
      <c r="J2439"/>
      <c r="K2439"/>
      <c r="L2439"/>
      <c r="M2439"/>
      <c r="N2439"/>
      <c r="O2439"/>
      <c r="P2439"/>
      <c r="Q2439" s="66"/>
      <c r="R2439" s="66"/>
    </row>
    <row r="2440" spans="7:18" x14ac:dyDescent="0.25">
      <c r="G2440"/>
      <c r="H2440"/>
      <c r="I2440"/>
      <c r="J2440"/>
      <c r="K2440"/>
      <c r="L2440"/>
      <c r="M2440"/>
      <c r="N2440"/>
      <c r="O2440"/>
      <c r="P2440"/>
      <c r="Q2440" s="66"/>
      <c r="R2440" s="66"/>
    </row>
    <row r="2441" spans="7:18" x14ac:dyDescent="0.25">
      <c r="G2441"/>
      <c r="H2441"/>
      <c r="I2441"/>
      <c r="J2441"/>
      <c r="K2441"/>
      <c r="L2441"/>
      <c r="M2441"/>
      <c r="N2441"/>
      <c r="O2441"/>
      <c r="P2441"/>
      <c r="Q2441" s="66"/>
      <c r="R2441" s="66"/>
    </row>
    <row r="2442" spans="7:18" x14ac:dyDescent="0.25">
      <c r="G2442"/>
      <c r="H2442"/>
      <c r="I2442"/>
      <c r="J2442"/>
      <c r="K2442"/>
      <c r="L2442"/>
      <c r="M2442"/>
      <c r="N2442"/>
      <c r="O2442"/>
      <c r="P2442"/>
      <c r="Q2442" s="66"/>
      <c r="R2442" s="66"/>
    </row>
    <row r="2443" spans="7:18" x14ac:dyDescent="0.25">
      <c r="G2443"/>
      <c r="H2443"/>
      <c r="I2443"/>
      <c r="J2443"/>
      <c r="K2443"/>
      <c r="L2443"/>
      <c r="M2443"/>
      <c r="N2443"/>
      <c r="O2443"/>
      <c r="P2443"/>
      <c r="Q2443" s="66"/>
      <c r="R2443" s="66"/>
    </row>
    <row r="2444" spans="7:18" x14ac:dyDescent="0.25">
      <c r="G2444"/>
      <c r="H2444"/>
      <c r="I2444"/>
      <c r="J2444"/>
      <c r="K2444"/>
      <c r="L2444"/>
      <c r="M2444"/>
      <c r="N2444"/>
      <c r="O2444"/>
      <c r="P2444"/>
      <c r="Q2444" s="66"/>
      <c r="R2444" s="66"/>
    </row>
    <row r="2445" spans="7:18" x14ac:dyDescent="0.25">
      <c r="G2445"/>
      <c r="H2445"/>
      <c r="I2445"/>
      <c r="J2445"/>
      <c r="K2445"/>
      <c r="L2445"/>
      <c r="M2445"/>
      <c r="N2445"/>
      <c r="O2445"/>
      <c r="P2445"/>
      <c r="Q2445" s="66"/>
      <c r="R2445" s="66"/>
    </row>
    <row r="2446" spans="7:18" x14ac:dyDescent="0.25">
      <c r="G2446"/>
      <c r="H2446"/>
      <c r="I2446"/>
      <c r="J2446"/>
      <c r="K2446"/>
      <c r="L2446"/>
      <c r="M2446"/>
      <c r="N2446"/>
      <c r="O2446"/>
      <c r="P2446"/>
      <c r="Q2446" s="66"/>
      <c r="R2446" s="66"/>
    </row>
    <row r="2447" spans="7:18" x14ac:dyDescent="0.25">
      <c r="G2447"/>
      <c r="H2447"/>
      <c r="I2447"/>
      <c r="J2447"/>
      <c r="K2447"/>
      <c r="L2447"/>
      <c r="M2447"/>
      <c r="N2447"/>
      <c r="O2447"/>
      <c r="P2447"/>
      <c r="Q2447" s="66"/>
      <c r="R2447" s="66"/>
    </row>
    <row r="2448" spans="7:18" x14ac:dyDescent="0.25">
      <c r="G2448"/>
      <c r="H2448"/>
      <c r="I2448"/>
      <c r="J2448"/>
      <c r="K2448"/>
      <c r="L2448"/>
      <c r="M2448"/>
      <c r="N2448"/>
      <c r="O2448"/>
      <c r="P2448"/>
      <c r="Q2448" s="66"/>
      <c r="R2448" s="66"/>
    </row>
    <row r="2449" spans="7:18" x14ac:dyDescent="0.25">
      <c r="G2449"/>
      <c r="H2449"/>
      <c r="I2449"/>
      <c r="J2449"/>
      <c r="K2449"/>
      <c r="L2449"/>
      <c r="M2449"/>
      <c r="N2449"/>
      <c r="O2449"/>
      <c r="P2449"/>
      <c r="Q2449" s="66"/>
      <c r="R2449" s="66"/>
    </row>
    <row r="2450" spans="7:18" x14ac:dyDescent="0.25">
      <c r="G2450"/>
      <c r="H2450"/>
      <c r="I2450"/>
      <c r="J2450"/>
      <c r="K2450"/>
      <c r="L2450"/>
      <c r="M2450"/>
      <c r="N2450"/>
      <c r="O2450"/>
      <c r="P2450"/>
      <c r="Q2450" s="66"/>
      <c r="R2450" s="66"/>
    </row>
    <row r="2451" spans="7:18" x14ac:dyDescent="0.25">
      <c r="G2451"/>
      <c r="H2451"/>
      <c r="I2451"/>
      <c r="J2451"/>
      <c r="K2451"/>
      <c r="L2451"/>
      <c r="M2451"/>
      <c r="N2451"/>
      <c r="O2451"/>
      <c r="P2451"/>
      <c r="Q2451" s="66"/>
      <c r="R2451" s="66"/>
    </row>
    <row r="2452" spans="7:18" x14ac:dyDescent="0.25">
      <c r="G2452"/>
      <c r="H2452"/>
      <c r="I2452"/>
      <c r="J2452"/>
      <c r="K2452"/>
      <c r="L2452"/>
      <c r="M2452"/>
      <c r="N2452"/>
      <c r="O2452"/>
      <c r="P2452"/>
      <c r="Q2452" s="66"/>
      <c r="R2452" s="66"/>
    </row>
    <row r="2453" spans="7:18" x14ac:dyDescent="0.25">
      <c r="G2453"/>
      <c r="H2453"/>
      <c r="I2453"/>
      <c r="J2453"/>
      <c r="K2453"/>
      <c r="L2453"/>
      <c r="M2453"/>
      <c r="N2453"/>
      <c r="O2453"/>
      <c r="P2453"/>
      <c r="Q2453" s="66"/>
      <c r="R2453" s="66"/>
    </row>
    <row r="2454" spans="7:18" x14ac:dyDescent="0.25">
      <c r="G2454"/>
      <c r="H2454"/>
      <c r="I2454"/>
      <c r="J2454"/>
      <c r="K2454"/>
      <c r="L2454"/>
      <c r="M2454"/>
      <c r="N2454"/>
      <c r="O2454"/>
      <c r="P2454"/>
      <c r="Q2454" s="66"/>
      <c r="R2454" s="66"/>
    </row>
    <row r="2455" spans="7:18" x14ac:dyDescent="0.25">
      <c r="G2455"/>
      <c r="H2455"/>
      <c r="I2455"/>
      <c r="J2455"/>
      <c r="K2455"/>
      <c r="L2455"/>
      <c r="M2455"/>
      <c r="N2455"/>
      <c r="O2455"/>
      <c r="P2455"/>
      <c r="Q2455" s="66"/>
      <c r="R2455" s="66"/>
    </row>
    <row r="2456" spans="7:18" x14ac:dyDescent="0.25">
      <c r="G2456"/>
      <c r="H2456"/>
      <c r="I2456"/>
      <c r="J2456"/>
      <c r="K2456"/>
      <c r="L2456"/>
      <c r="M2456"/>
      <c r="N2456"/>
      <c r="O2456"/>
      <c r="P2456"/>
      <c r="Q2456" s="66"/>
      <c r="R2456" s="66"/>
    </row>
    <row r="2457" spans="7:18" x14ac:dyDescent="0.25">
      <c r="G2457"/>
      <c r="H2457"/>
      <c r="I2457"/>
      <c r="J2457"/>
      <c r="K2457"/>
      <c r="L2457"/>
      <c r="M2457"/>
      <c r="N2457"/>
      <c r="O2457"/>
      <c r="P2457"/>
      <c r="Q2457" s="66"/>
      <c r="R2457" s="66"/>
    </row>
    <row r="2458" spans="7:18" x14ac:dyDescent="0.25">
      <c r="G2458"/>
      <c r="H2458"/>
      <c r="I2458"/>
      <c r="J2458"/>
      <c r="K2458"/>
      <c r="L2458"/>
      <c r="M2458"/>
      <c r="N2458"/>
      <c r="O2458"/>
      <c r="P2458"/>
      <c r="Q2458" s="66"/>
      <c r="R2458" s="66"/>
    </row>
    <row r="2459" spans="7:18" x14ac:dyDescent="0.25">
      <c r="G2459"/>
      <c r="H2459"/>
      <c r="I2459"/>
      <c r="J2459"/>
      <c r="K2459"/>
      <c r="L2459"/>
      <c r="M2459"/>
      <c r="N2459"/>
      <c r="O2459"/>
      <c r="P2459"/>
      <c r="Q2459" s="66"/>
      <c r="R2459" s="66"/>
    </row>
    <row r="2460" spans="7:18" x14ac:dyDescent="0.25">
      <c r="G2460"/>
      <c r="H2460"/>
      <c r="I2460"/>
      <c r="J2460"/>
      <c r="K2460"/>
      <c r="L2460"/>
      <c r="M2460"/>
      <c r="N2460"/>
      <c r="O2460"/>
      <c r="P2460"/>
      <c r="Q2460" s="66"/>
      <c r="R2460" s="66"/>
    </row>
    <row r="2461" spans="7:18" x14ac:dyDescent="0.25">
      <c r="G2461"/>
      <c r="H2461"/>
      <c r="I2461"/>
      <c r="J2461"/>
      <c r="K2461"/>
      <c r="L2461"/>
      <c r="M2461"/>
      <c r="N2461"/>
      <c r="O2461"/>
      <c r="P2461"/>
      <c r="Q2461" s="66"/>
      <c r="R2461" s="66"/>
    </row>
    <row r="2462" spans="7:18" x14ac:dyDescent="0.25">
      <c r="G2462"/>
      <c r="H2462"/>
      <c r="I2462"/>
      <c r="J2462"/>
      <c r="K2462"/>
      <c r="L2462"/>
      <c r="M2462"/>
      <c r="N2462"/>
      <c r="O2462"/>
      <c r="P2462"/>
      <c r="Q2462" s="66"/>
      <c r="R2462" s="66"/>
    </row>
    <row r="2463" spans="7:18" x14ac:dyDescent="0.25">
      <c r="G2463"/>
      <c r="H2463"/>
      <c r="I2463"/>
      <c r="J2463"/>
      <c r="K2463"/>
      <c r="L2463"/>
      <c r="M2463"/>
      <c r="N2463"/>
      <c r="O2463"/>
      <c r="P2463"/>
      <c r="Q2463" s="66"/>
      <c r="R2463" s="66"/>
    </row>
    <row r="2464" spans="7:18" x14ac:dyDescent="0.25">
      <c r="G2464"/>
      <c r="H2464"/>
      <c r="I2464"/>
      <c r="J2464"/>
      <c r="K2464"/>
      <c r="L2464"/>
      <c r="M2464"/>
      <c r="N2464"/>
      <c r="O2464"/>
      <c r="P2464"/>
      <c r="Q2464" s="66"/>
      <c r="R2464" s="66"/>
    </row>
    <row r="2465" spans="7:18" x14ac:dyDescent="0.25">
      <c r="G2465"/>
      <c r="H2465"/>
      <c r="I2465"/>
      <c r="J2465"/>
      <c r="K2465"/>
      <c r="L2465"/>
      <c r="M2465"/>
      <c r="N2465"/>
      <c r="O2465"/>
      <c r="P2465"/>
      <c r="Q2465" s="66"/>
      <c r="R2465" s="66"/>
    </row>
    <row r="2466" spans="7:18" x14ac:dyDescent="0.25">
      <c r="G2466"/>
      <c r="H2466"/>
      <c r="I2466"/>
      <c r="J2466"/>
      <c r="K2466"/>
      <c r="L2466"/>
      <c r="M2466"/>
      <c r="N2466"/>
      <c r="O2466"/>
      <c r="P2466"/>
      <c r="Q2466" s="66"/>
      <c r="R2466" s="66"/>
    </row>
    <row r="2467" spans="7:18" x14ac:dyDescent="0.25">
      <c r="G2467"/>
      <c r="H2467"/>
      <c r="I2467"/>
      <c r="J2467"/>
      <c r="K2467"/>
      <c r="L2467"/>
      <c r="M2467"/>
      <c r="N2467"/>
      <c r="O2467"/>
      <c r="P2467"/>
      <c r="Q2467" s="66"/>
      <c r="R2467" s="66"/>
    </row>
    <row r="2468" spans="7:18" x14ac:dyDescent="0.25">
      <c r="G2468"/>
      <c r="H2468"/>
      <c r="I2468"/>
      <c r="J2468"/>
      <c r="K2468"/>
      <c r="L2468"/>
      <c r="M2468"/>
      <c r="N2468"/>
      <c r="O2468"/>
      <c r="P2468"/>
      <c r="Q2468" s="66"/>
      <c r="R2468" s="66"/>
    </row>
    <row r="2469" spans="7:18" x14ac:dyDescent="0.25">
      <c r="G2469"/>
      <c r="H2469"/>
      <c r="I2469"/>
      <c r="J2469"/>
      <c r="K2469"/>
      <c r="L2469"/>
      <c r="M2469"/>
      <c r="N2469"/>
      <c r="O2469"/>
      <c r="P2469"/>
      <c r="Q2469" s="66"/>
      <c r="R2469" s="66"/>
    </row>
    <row r="2470" spans="7:18" x14ac:dyDescent="0.25">
      <c r="G2470"/>
      <c r="H2470"/>
      <c r="I2470"/>
      <c r="J2470"/>
      <c r="K2470"/>
      <c r="L2470"/>
      <c r="M2470"/>
      <c r="N2470"/>
      <c r="O2470"/>
      <c r="P2470"/>
      <c r="Q2470" s="66"/>
      <c r="R2470" s="66"/>
    </row>
    <row r="2471" spans="7:18" x14ac:dyDescent="0.25">
      <c r="G2471"/>
      <c r="H2471"/>
      <c r="I2471"/>
      <c r="J2471"/>
      <c r="K2471"/>
      <c r="L2471"/>
      <c r="M2471"/>
      <c r="N2471"/>
      <c r="O2471"/>
      <c r="P2471"/>
      <c r="Q2471" s="66"/>
      <c r="R2471" s="66"/>
    </row>
    <row r="2472" spans="7:18" x14ac:dyDescent="0.25">
      <c r="G2472"/>
      <c r="H2472"/>
      <c r="I2472"/>
      <c r="J2472"/>
      <c r="K2472"/>
      <c r="L2472"/>
      <c r="M2472"/>
      <c r="N2472"/>
      <c r="O2472"/>
      <c r="P2472"/>
      <c r="Q2472" s="66"/>
      <c r="R2472" s="66"/>
    </row>
    <row r="2473" spans="7:18" x14ac:dyDescent="0.25">
      <c r="G2473"/>
      <c r="H2473"/>
      <c r="I2473"/>
      <c r="J2473"/>
      <c r="K2473"/>
      <c r="L2473"/>
      <c r="M2473"/>
      <c r="N2473"/>
      <c r="O2473"/>
      <c r="P2473"/>
      <c r="Q2473" s="66"/>
      <c r="R2473" s="66"/>
    </row>
    <row r="2474" spans="7:18" x14ac:dyDescent="0.25">
      <c r="G2474"/>
      <c r="H2474"/>
      <c r="I2474"/>
      <c r="J2474"/>
      <c r="K2474"/>
      <c r="L2474"/>
      <c r="M2474"/>
      <c r="N2474"/>
      <c r="O2474"/>
      <c r="P2474"/>
      <c r="Q2474" s="66"/>
      <c r="R2474" s="66"/>
    </row>
    <row r="2475" spans="7:18" x14ac:dyDescent="0.25">
      <c r="G2475"/>
      <c r="H2475"/>
      <c r="I2475"/>
      <c r="J2475"/>
      <c r="K2475"/>
      <c r="L2475"/>
      <c r="M2475"/>
      <c r="N2475"/>
      <c r="O2475"/>
      <c r="P2475"/>
      <c r="Q2475" s="66"/>
      <c r="R2475" s="66"/>
    </row>
    <row r="2476" spans="7:18" x14ac:dyDescent="0.25">
      <c r="G2476"/>
      <c r="H2476"/>
      <c r="I2476"/>
      <c r="J2476"/>
      <c r="K2476"/>
      <c r="L2476"/>
      <c r="M2476"/>
      <c r="N2476"/>
      <c r="O2476"/>
      <c r="P2476"/>
      <c r="Q2476" s="66"/>
      <c r="R2476" s="66"/>
    </row>
    <row r="2477" spans="7:18" x14ac:dyDescent="0.25">
      <c r="G2477"/>
      <c r="H2477"/>
      <c r="I2477"/>
      <c r="J2477"/>
      <c r="K2477"/>
      <c r="L2477"/>
      <c r="M2477"/>
      <c r="N2477"/>
      <c r="O2477"/>
      <c r="P2477"/>
      <c r="Q2477" s="66"/>
      <c r="R2477" s="66"/>
    </row>
    <row r="2478" spans="7:18" x14ac:dyDescent="0.25">
      <c r="G2478"/>
      <c r="H2478"/>
      <c r="I2478"/>
      <c r="J2478"/>
      <c r="K2478"/>
      <c r="L2478"/>
      <c r="M2478"/>
      <c r="N2478"/>
      <c r="O2478"/>
      <c r="P2478"/>
      <c r="Q2478" s="66"/>
      <c r="R2478" s="66"/>
    </row>
    <row r="2479" spans="7:18" x14ac:dyDescent="0.25">
      <c r="G2479"/>
      <c r="H2479"/>
      <c r="I2479"/>
      <c r="J2479"/>
      <c r="K2479"/>
      <c r="L2479"/>
      <c r="M2479"/>
      <c r="N2479"/>
      <c r="O2479"/>
      <c r="P2479"/>
      <c r="Q2479" s="66"/>
      <c r="R2479" s="66"/>
    </row>
    <row r="2480" spans="7:18" x14ac:dyDescent="0.25">
      <c r="G2480"/>
      <c r="H2480"/>
      <c r="I2480"/>
      <c r="J2480"/>
      <c r="K2480"/>
      <c r="L2480"/>
      <c r="M2480"/>
      <c r="N2480"/>
      <c r="O2480"/>
      <c r="P2480"/>
      <c r="Q2480" s="66"/>
      <c r="R2480" s="66"/>
    </row>
    <row r="2481" spans="7:18" x14ac:dyDescent="0.25">
      <c r="G2481"/>
      <c r="H2481"/>
      <c r="I2481"/>
      <c r="J2481"/>
      <c r="K2481"/>
      <c r="L2481"/>
      <c r="M2481"/>
      <c r="N2481"/>
      <c r="O2481"/>
      <c r="P2481"/>
      <c r="Q2481" s="66"/>
      <c r="R2481" s="66"/>
    </row>
    <row r="2482" spans="7:18" x14ac:dyDescent="0.25">
      <c r="G2482"/>
      <c r="H2482"/>
      <c r="I2482"/>
      <c r="J2482"/>
      <c r="K2482"/>
      <c r="L2482"/>
      <c r="M2482"/>
      <c r="N2482"/>
      <c r="O2482"/>
      <c r="P2482"/>
      <c r="Q2482" s="66"/>
      <c r="R2482" s="66"/>
    </row>
    <row r="2483" spans="7:18" x14ac:dyDescent="0.25">
      <c r="G2483"/>
      <c r="H2483"/>
      <c r="I2483"/>
      <c r="J2483"/>
      <c r="K2483"/>
      <c r="L2483"/>
      <c r="M2483"/>
      <c r="N2483"/>
      <c r="O2483"/>
      <c r="P2483"/>
      <c r="Q2483" s="66"/>
      <c r="R2483" s="66"/>
    </row>
    <row r="2484" spans="7:18" x14ac:dyDescent="0.25">
      <c r="G2484"/>
      <c r="H2484"/>
      <c r="I2484"/>
      <c r="J2484"/>
      <c r="K2484"/>
      <c r="L2484"/>
      <c r="M2484"/>
      <c r="N2484"/>
      <c r="O2484"/>
      <c r="P2484"/>
      <c r="Q2484" s="66"/>
      <c r="R2484" s="66"/>
    </row>
    <row r="2485" spans="7:18" x14ac:dyDescent="0.25">
      <c r="G2485"/>
      <c r="H2485"/>
      <c r="I2485"/>
      <c r="J2485"/>
      <c r="K2485"/>
      <c r="L2485"/>
      <c r="M2485"/>
      <c r="N2485"/>
      <c r="O2485"/>
      <c r="P2485"/>
      <c r="Q2485" s="66"/>
      <c r="R2485" s="66"/>
    </row>
    <row r="2486" spans="7:18" x14ac:dyDescent="0.25">
      <c r="G2486"/>
      <c r="H2486"/>
      <c r="I2486"/>
      <c r="J2486"/>
      <c r="K2486"/>
      <c r="L2486"/>
      <c r="M2486"/>
      <c r="N2486"/>
      <c r="O2486"/>
      <c r="P2486"/>
      <c r="Q2486" s="66"/>
      <c r="R2486" s="66"/>
    </row>
    <row r="2487" spans="7:18" x14ac:dyDescent="0.25">
      <c r="G2487"/>
      <c r="H2487"/>
      <c r="I2487"/>
      <c r="J2487"/>
      <c r="K2487"/>
      <c r="L2487"/>
      <c r="M2487"/>
      <c r="N2487"/>
      <c r="O2487"/>
      <c r="P2487"/>
      <c r="Q2487" s="66"/>
      <c r="R2487" s="66"/>
    </row>
    <row r="2488" spans="7:18" x14ac:dyDescent="0.25">
      <c r="G2488"/>
      <c r="H2488"/>
      <c r="I2488"/>
      <c r="J2488"/>
      <c r="K2488"/>
      <c r="L2488"/>
      <c r="M2488"/>
      <c r="N2488"/>
      <c r="O2488"/>
      <c r="P2488"/>
      <c r="Q2488" s="66"/>
      <c r="R2488" s="66"/>
    </row>
    <row r="2489" spans="7:18" x14ac:dyDescent="0.25">
      <c r="G2489"/>
      <c r="H2489"/>
      <c r="I2489"/>
      <c r="J2489"/>
      <c r="K2489"/>
      <c r="L2489"/>
      <c r="M2489"/>
      <c r="N2489"/>
      <c r="O2489"/>
      <c r="P2489"/>
      <c r="Q2489" s="66"/>
      <c r="R2489" s="66"/>
    </row>
    <row r="2490" spans="7:18" x14ac:dyDescent="0.25">
      <c r="G2490"/>
      <c r="H2490"/>
      <c r="I2490"/>
      <c r="J2490"/>
      <c r="K2490"/>
      <c r="L2490"/>
      <c r="M2490"/>
      <c r="N2490"/>
      <c r="O2490"/>
      <c r="P2490"/>
      <c r="Q2490" s="66"/>
      <c r="R2490" s="66"/>
    </row>
    <row r="2491" spans="7:18" x14ac:dyDescent="0.25">
      <c r="G2491"/>
      <c r="H2491"/>
      <c r="I2491"/>
      <c r="J2491"/>
      <c r="K2491"/>
      <c r="L2491"/>
      <c r="M2491"/>
      <c r="N2491"/>
      <c r="O2491"/>
      <c r="P2491"/>
      <c r="Q2491" s="66"/>
      <c r="R2491" s="66"/>
    </row>
    <row r="2492" spans="7:18" x14ac:dyDescent="0.25">
      <c r="G2492"/>
      <c r="H2492"/>
      <c r="I2492"/>
      <c r="J2492"/>
      <c r="K2492"/>
      <c r="L2492"/>
      <c r="M2492"/>
      <c r="N2492"/>
      <c r="O2492"/>
      <c r="P2492"/>
      <c r="Q2492" s="66"/>
      <c r="R2492" s="66"/>
    </row>
    <row r="2493" spans="7:18" x14ac:dyDescent="0.25">
      <c r="G2493"/>
      <c r="H2493"/>
      <c r="I2493"/>
      <c r="J2493"/>
      <c r="K2493"/>
      <c r="L2493"/>
      <c r="M2493"/>
      <c r="N2493"/>
      <c r="O2493"/>
      <c r="P2493"/>
      <c r="Q2493" s="66"/>
      <c r="R2493" s="66"/>
    </row>
    <row r="2494" spans="7:18" x14ac:dyDescent="0.25">
      <c r="G2494"/>
      <c r="H2494"/>
      <c r="I2494"/>
      <c r="J2494"/>
      <c r="K2494"/>
      <c r="L2494"/>
      <c r="M2494"/>
      <c r="N2494"/>
      <c r="O2494"/>
      <c r="P2494"/>
      <c r="Q2494" s="66"/>
      <c r="R2494" s="66"/>
    </row>
    <row r="2495" spans="7:18" x14ac:dyDescent="0.25">
      <c r="G2495"/>
      <c r="H2495"/>
      <c r="I2495"/>
      <c r="J2495"/>
      <c r="K2495"/>
      <c r="L2495"/>
      <c r="M2495"/>
      <c r="N2495"/>
      <c r="O2495"/>
      <c r="P2495"/>
      <c r="Q2495" s="66"/>
      <c r="R2495" s="66"/>
    </row>
    <row r="2496" spans="7:18" x14ac:dyDescent="0.25">
      <c r="G2496"/>
      <c r="H2496"/>
      <c r="I2496"/>
      <c r="J2496"/>
      <c r="K2496"/>
      <c r="L2496"/>
      <c r="M2496"/>
      <c r="N2496"/>
      <c r="O2496"/>
      <c r="P2496"/>
      <c r="Q2496" s="66"/>
      <c r="R2496" s="66"/>
    </row>
    <row r="2497" spans="7:18" x14ac:dyDescent="0.25">
      <c r="G2497"/>
      <c r="H2497"/>
      <c r="I2497"/>
      <c r="J2497"/>
      <c r="K2497"/>
      <c r="L2497"/>
      <c r="M2497"/>
      <c r="N2497"/>
      <c r="O2497"/>
      <c r="P2497"/>
      <c r="Q2497" s="66"/>
      <c r="R2497" s="66"/>
    </row>
    <row r="2498" spans="7:18" x14ac:dyDescent="0.25">
      <c r="G2498"/>
      <c r="H2498"/>
      <c r="I2498"/>
      <c r="J2498"/>
      <c r="K2498"/>
      <c r="L2498"/>
      <c r="M2498"/>
      <c r="N2498"/>
      <c r="O2498"/>
      <c r="P2498"/>
      <c r="Q2498" s="66"/>
      <c r="R2498" s="66"/>
    </row>
    <row r="2499" spans="7:18" x14ac:dyDescent="0.25">
      <c r="G2499"/>
      <c r="H2499"/>
      <c r="I2499"/>
      <c r="J2499"/>
      <c r="K2499"/>
      <c r="L2499"/>
      <c r="M2499"/>
      <c r="N2499"/>
      <c r="O2499"/>
      <c r="P2499"/>
      <c r="Q2499" s="66"/>
      <c r="R2499" s="66"/>
    </row>
    <row r="2500" spans="7:18" x14ac:dyDescent="0.25">
      <c r="G2500"/>
      <c r="H2500"/>
      <c r="I2500"/>
      <c r="J2500"/>
      <c r="K2500"/>
      <c r="L2500"/>
      <c r="M2500"/>
      <c r="N2500"/>
      <c r="O2500"/>
      <c r="P2500"/>
      <c r="Q2500" s="66"/>
      <c r="R2500" s="66"/>
    </row>
    <row r="2501" spans="7:18" x14ac:dyDescent="0.25">
      <c r="G2501"/>
      <c r="H2501"/>
      <c r="I2501"/>
      <c r="J2501"/>
      <c r="K2501"/>
      <c r="L2501"/>
      <c r="M2501"/>
      <c r="N2501"/>
      <c r="O2501"/>
      <c r="P2501"/>
      <c r="Q2501" s="66"/>
      <c r="R2501" s="66"/>
    </row>
    <row r="2502" spans="7:18" x14ac:dyDescent="0.25">
      <c r="G2502"/>
      <c r="H2502"/>
      <c r="I2502"/>
      <c r="J2502"/>
      <c r="K2502"/>
      <c r="L2502"/>
      <c r="M2502"/>
      <c r="N2502"/>
      <c r="O2502"/>
      <c r="P2502"/>
      <c r="Q2502" s="66"/>
      <c r="R2502" s="66"/>
    </row>
    <row r="2503" spans="7:18" x14ac:dyDescent="0.25">
      <c r="G2503"/>
      <c r="H2503"/>
      <c r="I2503"/>
      <c r="J2503"/>
      <c r="K2503"/>
      <c r="L2503"/>
      <c r="M2503"/>
      <c r="N2503"/>
      <c r="O2503"/>
      <c r="P2503"/>
      <c r="Q2503" s="66"/>
      <c r="R2503" s="66"/>
    </row>
    <row r="2504" spans="7:18" x14ac:dyDescent="0.25">
      <c r="G2504"/>
      <c r="H2504"/>
      <c r="I2504"/>
      <c r="J2504"/>
      <c r="K2504"/>
      <c r="L2504"/>
      <c r="M2504"/>
      <c r="N2504"/>
      <c r="O2504"/>
      <c r="P2504"/>
      <c r="Q2504" s="66"/>
      <c r="R2504" s="66"/>
    </row>
    <row r="2505" spans="7:18" x14ac:dyDescent="0.25">
      <c r="G2505"/>
      <c r="H2505"/>
      <c r="I2505"/>
      <c r="J2505"/>
      <c r="K2505"/>
      <c r="L2505"/>
      <c r="M2505"/>
      <c r="N2505"/>
      <c r="O2505"/>
      <c r="P2505"/>
      <c r="Q2505" s="66"/>
      <c r="R2505" s="66"/>
    </row>
    <row r="2506" spans="7:18" x14ac:dyDescent="0.25">
      <c r="G2506"/>
      <c r="H2506"/>
      <c r="I2506"/>
      <c r="J2506"/>
      <c r="K2506"/>
      <c r="L2506"/>
      <c r="M2506"/>
      <c r="N2506"/>
      <c r="O2506"/>
      <c r="P2506"/>
      <c r="Q2506" s="66"/>
      <c r="R2506" s="66"/>
    </row>
    <row r="2507" spans="7:18" x14ac:dyDescent="0.25">
      <c r="G2507"/>
      <c r="H2507"/>
      <c r="I2507"/>
      <c r="J2507"/>
      <c r="K2507"/>
      <c r="L2507"/>
      <c r="M2507"/>
      <c r="N2507"/>
      <c r="O2507"/>
      <c r="P2507"/>
      <c r="Q2507" s="66"/>
      <c r="R2507" s="66"/>
    </row>
    <row r="2508" spans="7:18" x14ac:dyDescent="0.25">
      <c r="G2508"/>
      <c r="H2508"/>
      <c r="I2508"/>
      <c r="J2508"/>
      <c r="K2508"/>
      <c r="L2508"/>
      <c r="M2508"/>
      <c r="N2508"/>
      <c r="O2508"/>
      <c r="P2508"/>
      <c r="Q2508" s="66"/>
      <c r="R2508" s="66"/>
    </row>
    <row r="2509" spans="7:18" x14ac:dyDescent="0.25">
      <c r="G2509"/>
      <c r="H2509"/>
      <c r="I2509"/>
      <c r="J2509"/>
      <c r="K2509"/>
      <c r="L2509"/>
      <c r="M2509"/>
      <c r="N2509"/>
      <c r="O2509"/>
      <c r="P2509"/>
      <c r="Q2509" s="66"/>
      <c r="R2509" s="66"/>
    </row>
    <row r="2510" spans="7:18" x14ac:dyDescent="0.25">
      <c r="G2510"/>
      <c r="H2510"/>
      <c r="I2510"/>
      <c r="J2510"/>
      <c r="K2510"/>
      <c r="L2510"/>
      <c r="M2510"/>
      <c r="N2510"/>
      <c r="O2510"/>
      <c r="P2510"/>
      <c r="Q2510" s="66"/>
      <c r="R2510" s="66"/>
    </row>
    <row r="2511" spans="7:18" x14ac:dyDescent="0.25">
      <c r="G2511"/>
      <c r="H2511"/>
      <c r="I2511"/>
      <c r="J2511"/>
      <c r="K2511"/>
      <c r="L2511"/>
      <c r="M2511"/>
      <c r="N2511"/>
      <c r="O2511"/>
      <c r="P2511"/>
      <c r="Q2511" s="66"/>
      <c r="R2511" s="66"/>
    </row>
    <row r="2512" spans="7:18" x14ac:dyDescent="0.25">
      <c r="G2512"/>
      <c r="H2512"/>
      <c r="I2512"/>
      <c r="J2512"/>
      <c r="K2512"/>
      <c r="L2512"/>
      <c r="M2512"/>
      <c r="N2512"/>
      <c r="O2512"/>
      <c r="P2512"/>
      <c r="Q2512" s="66"/>
      <c r="R2512" s="66"/>
    </row>
    <row r="2513" spans="7:18" x14ac:dyDescent="0.25">
      <c r="G2513"/>
      <c r="H2513"/>
      <c r="I2513"/>
      <c r="J2513"/>
      <c r="K2513"/>
      <c r="L2513"/>
      <c r="M2513"/>
      <c r="N2513"/>
      <c r="O2513"/>
      <c r="P2513"/>
      <c r="Q2513" s="66"/>
      <c r="R2513" s="66"/>
    </row>
    <row r="2514" spans="7:18" x14ac:dyDescent="0.25">
      <c r="G2514"/>
      <c r="H2514"/>
      <c r="I2514"/>
      <c r="J2514"/>
      <c r="K2514"/>
      <c r="L2514"/>
      <c r="M2514"/>
      <c r="N2514"/>
      <c r="O2514"/>
      <c r="P2514"/>
      <c r="Q2514" s="66"/>
      <c r="R2514" s="66"/>
    </row>
    <row r="2515" spans="7:18" x14ac:dyDescent="0.25">
      <c r="G2515"/>
      <c r="H2515"/>
      <c r="I2515"/>
      <c r="J2515"/>
      <c r="K2515"/>
      <c r="L2515"/>
      <c r="M2515"/>
      <c r="N2515"/>
      <c r="O2515"/>
      <c r="P2515"/>
      <c r="Q2515" s="66"/>
      <c r="R2515" s="66"/>
    </row>
    <row r="2516" spans="7:18" x14ac:dyDescent="0.25">
      <c r="G2516"/>
      <c r="H2516"/>
      <c r="I2516"/>
      <c r="J2516"/>
      <c r="K2516"/>
      <c r="L2516"/>
      <c r="M2516"/>
      <c r="N2516"/>
      <c r="O2516"/>
      <c r="P2516"/>
      <c r="Q2516" s="66"/>
      <c r="R2516" s="66"/>
    </row>
    <row r="2517" spans="7:18" x14ac:dyDescent="0.25">
      <c r="G2517"/>
      <c r="H2517"/>
      <c r="I2517"/>
      <c r="J2517"/>
      <c r="K2517"/>
      <c r="L2517"/>
      <c r="M2517"/>
      <c r="N2517"/>
      <c r="O2517"/>
      <c r="P2517"/>
      <c r="Q2517" s="66"/>
      <c r="R2517" s="66"/>
    </row>
    <row r="2518" spans="7:18" x14ac:dyDescent="0.25">
      <c r="G2518"/>
      <c r="H2518"/>
      <c r="I2518"/>
      <c r="J2518"/>
      <c r="K2518"/>
      <c r="L2518"/>
      <c r="M2518"/>
      <c r="N2518"/>
      <c r="O2518"/>
      <c r="P2518"/>
      <c r="Q2518" s="66"/>
      <c r="R2518" s="66"/>
    </row>
    <row r="2519" spans="7:18" x14ac:dyDescent="0.25">
      <c r="G2519"/>
      <c r="H2519"/>
      <c r="I2519"/>
      <c r="J2519"/>
      <c r="K2519"/>
      <c r="L2519"/>
      <c r="M2519"/>
      <c r="N2519"/>
      <c r="O2519"/>
      <c r="P2519"/>
      <c r="Q2519" s="66"/>
      <c r="R2519" s="66"/>
    </row>
    <row r="2520" spans="7:18" x14ac:dyDescent="0.25">
      <c r="G2520"/>
      <c r="H2520"/>
      <c r="I2520"/>
      <c r="J2520"/>
      <c r="K2520"/>
      <c r="L2520"/>
      <c r="M2520"/>
      <c r="N2520"/>
      <c r="O2520"/>
      <c r="P2520"/>
      <c r="Q2520" s="66"/>
      <c r="R2520" s="66"/>
    </row>
    <row r="2521" spans="7:18" x14ac:dyDescent="0.25">
      <c r="G2521"/>
      <c r="H2521"/>
      <c r="I2521"/>
      <c r="J2521"/>
      <c r="K2521"/>
      <c r="L2521"/>
      <c r="M2521"/>
      <c r="N2521"/>
      <c r="O2521"/>
      <c r="P2521"/>
      <c r="Q2521" s="66"/>
      <c r="R2521" s="66"/>
    </row>
    <row r="2522" spans="7:18" x14ac:dyDescent="0.25">
      <c r="G2522"/>
      <c r="H2522"/>
      <c r="I2522"/>
      <c r="J2522"/>
      <c r="K2522"/>
      <c r="L2522"/>
      <c r="M2522"/>
      <c r="N2522"/>
      <c r="O2522"/>
      <c r="P2522"/>
      <c r="Q2522" s="66"/>
      <c r="R2522" s="66"/>
    </row>
    <row r="2523" spans="7:18" x14ac:dyDescent="0.25">
      <c r="G2523"/>
      <c r="H2523"/>
      <c r="I2523"/>
      <c r="J2523"/>
      <c r="K2523"/>
      <c r="L2523"/>
      <c r="M2523"/>
      <c r="N2523"/>
      <c r="O2523"/>
      <c r="P2523"/>
      <c r="Q2523" s="66"/>
      <c r="R2523" s="66"/>
    </row>
    <row r="2524" spans="7:18" x14ac:dyDescent="0.25">
      <c r="G2524"/>
      <c r="H2524"/>
      <c r="I2524"/>
      <c r="J2524"/>
      <c r="K2524"/>
      <c r="L2524"/>
      <c r="M2524"/>
      <c r="N2524"/>
      <c r="O2524"/>
      <c r="P2524"/>
      <c r="Q2524" s="66"/>
      <c r="R2524" s="66"/>
    </row>
    <row r="2525" spans="7:18" x14ac:dyDescent="0.25">
      <c r="G2525"/>
      <c r="H2525"/>
      <c r="I2525"/>
      <c r="J2525"/>
      <c r="K2525"/>
      <c r="L2525"/>
      <c r="M2525"/>
      <c r="N2525"/>
      <c r="O2525"/>
      <c r="P2525"/>
      <c r="Q2525" s="66"/>
      <c r="R2525" s="66"/>
    </row>
    <row r="2526" spans="7:18" x14ac:dyDescent="0.25">
      <c r="G2526"/>
      <c r="H2526"/>
      <c r="I2526"/>
      <c r="J2526"/>
      <c r="K2526"/>
      <c r="L2526"/>
      <c r="M2526"/>
      <c r="N2526"/>
      <c r="O2526"/>
      <c r="P2526"/>
      <c r="Q2526" s="66"/>
      <c r="R2526" s="66"/>
    </row>
    <row r="2527" spans="7:18" x14ac:dyDescent="0.25">
      <c r="G2527"/>
      <c r="H2527"/>
      <c r="I2527"/>
      <c r="J2527"/>
      <c r="K2527"/>
      <c r="L2527"/>
      <c r="M2527"/>
      <c r="N2527"/>
      <c r="O2527"/>
      <c r="P2527"/>
      <c r="Q2527" s="66"/>
      <c r="R2527" s="66"/>
    </row>
    <row r="2528" spans="7:18" x14ac:dyDescent="0.25">
      <c r="G2528"/>
      <c r="H2528"/>
      <c r="I2528"/>
      <c r="J2528"/>
      <c r="K2528"/>
      <c r="L2528"/>
      <c r="M2528"/>
      <c r="N2528"/>
      <c r="O2528"/>
      <c r="P2528"/>
      <c r="Q2528" s="66"/>
      <c r="R2528" s="66"/>
    </row>
    <row r="2529" spans="7:18" x14ac:dyDescent="0.25">
      <c r="G2529"/>
      <c r="H2529"/>
      <c r="I2529"/>
      <c r="J2529"/>
      <c r="K2529"/>
      <c r="L2529"/>
      <c r="M2529"/>
      <c r="N2529"/>
      <c r="O2529"/>
      <c r="P2529"/>
      <c r="Q2529" s="66"/>
      <c r="R2529" s="66"/>
    </row>
    <row r="2530" spans="7:18" x14ac:dyDescent="0.25">
      <c r="G2530"/>
      <c r="H2530"/>
      <c r="I2530"/>
      <c r="J2530"/>
      <c r="K2530"/>
      <c r="L2530"/>
      <c r="M2530"/>
      <c r="N2530"/>
      <c r="O2530"/>
      <c r="P2530"/>
      <c r="Q2530" s="66"/>
      <c r="R2530" s="66"/>
    </row>
    <row r="2531" spans="7:18" x14ac:dyDescent="0.25">
      <c r="G2531"/>
      <c r="H2531"/>
      <c r="I2531"/>
      <c r="J2531"/>
      <c r="K2531"/>
      <c r="L2531"/>
      <c r="M2531"/>
      <c r="N2531"/>
      <c r="O2531"/>
      <c r="P2531"/>
      <c r="Q2531" s="66"/>
      <c r="R2531" s="66"/>
    </row>
    <row r="2532" spans="7:18" x14ac:dyDescent="0.25">
      <c r="G2532"/>
      <c r="H2532"/>
      <c r="I2532"/>
      <c r="J2532"/>
      <c r="K2532"/>
      <c r="L2532"/>
      <c r="M2532"/>
      <c r="N2532"/>
      <c r="O2532"/>
      <c r="P2532"/>
      <c r="Q2532" s="66"/>
      <c r="R2532" s="66"/>
    </row>
    <row r="2533" spans="7:18" x14ac:dyDescent="0.25">
      <c r="G2533"/>
      <c r="H2533"/>
      <c r="I2533"/>
      <c r="J2533"/>
      <c r="K2533"/>
      <c r="L2533"/>
      <c r="M2533"/>
      <c r="N2533"/>
      <c r="O2533"/>
      <c r="P2533"/>
      <c r="Q2533" s="66"/>
      <c r="R2533" s="66"/>
    </row>
    <row r="2534" spans="7:18" x14ac:dyDescent="0.25">
      <c r="G2534"/>
      <c r="H2534"/>
      <c r="I2534"/>
      <c r="J2534"/>
      <c r="K2534"/>
      <c r="L2534"/>
      <c r="M2534"/>
      <c r="N2534"/>
      <c r="O2534"/>
      <c r="P2534"/>
      <c r="Q2534" s="66"/>
      <c r="R2534" s="66"/>
    </row>
    <row r="2535" spans="7:18" x14ac:dyDescent="0.25">
      <c r="G2535"/>
      <c r="H2535"/>
      <c r="I2535"/>
      <c r="J2535"/>
      <c r="K2535"/>
      <c r="L2535"/>
      <c r="M2535"/>
      <c r="N2535"/>
      <c r="O2535"/>
      <c r="P2535"/>
      <c r="Q2535" s="66"/>
      <c r="R2535" s="66"/>
    </row>
    <row r="2536" spans="7:18" x14ac:dyDescent="0.25">
      <c r="G2536"/>
      <c r="H2536"/>
      <c r="I2536"/>
      <c r="J2536"/>
      <c r="K2536"/>
      <c r="L2536"/>
      <c r="M2536"/>
      <c r="N2536"/>
      <c r="O2536"/>
      <c r="P2536"/>
      <c r="Q2536" s="66"/>
      <c r="R2536" s="66"/>
    </row>
    <row r="2537" spans="7:18" x14ac:dyDescent="0.25">
      <c r="G2537"/>
      <c r="H2537"/>
      <c r="I2537"/>
      <c r="J2537"/>
      <c r="K2537"/>
      <c r="L2537"/>
      <c r="M2537"/>
      <c r="N2537"/>
      <c r="O2537"/>
      <c r="P2537"/>
      <c r="Q2537" s="66"/>
      <c r="R2537" s="66"/>
    </row>
    <row r="2538" spans="7:18" x14ac:dyDescent="0.25">
      <c r="G2538"/>
      <c r="H2538"/>
      <c r="I2538"/>
      <c r="J2538"/>
      <c r="K2538"/>
      <c r="L2538"/>
      <c r="M2538"/>
      <c r="N2538"/>
      <c r="O2538"/>
      <c r="P2538"/>
      <c r="Q2538" s="66"/>
      <c r="R2538" s="66"/>
    </row>
    <row r="2539" spans="7:18" x14ac:dyDescent="0.25">
      <c r="G2539"/>
      <c r="H2539"/>
      <c r="I2539"/>
      <c r="J2539"/>
      <c r="K2539"/>
      <c r="L2539"/>
      <c r="M2539"/>
      <c r="N2539"/>
      <c r="O2539"/>
      <c r="P2539"/>
      <c r="Q2539" s="66"/>
      <c r="R2539" s="66"/>
    </row>
    <row r="2540" spans="7:18" x14ac:dyDescent="0.25">
      <c r="G2540"/>
      <c r="H2540"/>
      <c r="I2540"/>
      <c r="J2540"/>
      <c r="K2540"/>
      <c r="L2540"/>
      <c r="M2540"/>
      <c r="N2540"/>
      <c r="O2540"/>
      <c r="P2540"/>
      <c r="Q2540" s="66"/>
      <c r="R2540" s="66"/>
    </row>
    <row r="2541" spans="7:18" x14ac:dyDescent="0.25">
      <c r="G2541"/>
      <c r="H2541"/>
      <c r="I2541"/>
      <c r="J2541"/>
      <c r="K2541"/>
      <c r="L2541"/>
      <c r="M2541"/>
      <c r="N2541"/>
      <c r="O2541"/>
      <c r="P2541"/>
      <c r="Q2541" s="66"/>
      <c r="R2541" s="66"/>
    </row>
    <row r="2542" spans="7:18" x14ac:dyDescent="0.25">
      <c r="G2542"/>
      <c r="H2542"/>
      <c r="I2542"/>
      <c r="J2542"/>
      <c r="K2542"/>
      <c r="L2542"/>
      <c r="M2542"/>
      <c r="N2542"/>
      <c r="O2542"/>
      <c r="P2542"/>
      <c r="Q2542" s="66"/>
      <c r="R2542" s="66"/>
    </row>
    <row r="2543" spans="7:18" x14ac:dyDescent="0.25">
      <c r="G2543"/>
      <c r="H2543"/>
      <c r="I2543"/>
      <c r="J2543"/>
      <c r="K2543"/>
      <c r="L2543"/>
      <c r="M2543"/>
      <c r="N2543"/>
      <c r="O2543"/>
      <c r="P2543"/>
      <c r="Q2543" s="66"/>
      <c r="R2543" s="66"/>
    </row>
    <row r="2544" spans="7:18" x14ac:dyDescent="0.25">
      <c r="G2544"/>
      <c r="H2544"/>
      <c r="I2544"/>
      <c r="J2544"/>
      <c r="K2544"/>
      <c r="L2544"/>
      <c r="M2544"/>
      <c r="N2544"/>
      <c r="O2544"/>
      <c r="P2544"/>
      <c r="Q2544" s="66"/>
      <c r="R2544" s="66"/>
    </row>
    <row r="2545" spans="7:18" x14ac:dyDescent="0.25">
      <c r="G2545"/>
      <c r="H2545"/>
      <c r="I2545"/>
      <c r="J2545"/>
      <c r="K2545"/>
      <c r="L2545"/>
      <c r="M2545"/>
      <c r="N2545"/>
      <c r="O2545"/>
      <c r="P2545"/>
      <c r="Q2545" s="66"/>
      <c r="R2545" s="66"/>
    </row>
    <row r="2546" spans="7:18" x14ac:dyDescent="0.25">
      <c r="G2546"/>
      <c r="H2546"/>
      <c r="I2546"/>
      <c r="J2546"/>
      <c r="K2546"/>
      <c r="L2546"/>
      <c r="M2546"/>
      <c r="N2546"/>
      <c r="O2546"/>
      <c r="P2546"/>
      <c r="Q2546" s="66"/>
      <c r="R2546" s="66"/>
    </row>
    <row r="2547" spans="7:18" x14ac:dyDescent="0.25">
      <c r="G2547"/>
      <c r="H2547"/>
      <c r="I2547"/>
      <c r="J2547"/>
      <c r="K2547"/>
      <c r="L2547"/>
      <c r="M2547"/>
      <c r="N2547"/>
      <c r="O2547"/>
      <c r="P2547"/>
      <c r="Q2547" s="66"/>
      <c r="R2547" s="66"/>
    </row>
    <row r="2548" spans="7:18" x14ac:dyDescent="0.25">
      <c r="G2548"/>
      <c r="H2548"/>
      <c r="I2548"/>
      <c r="J2548"/>
      <c r="K2548"/>
      <c r="L2548"/>
      <c r="M2548"/>
      <c r="N2548"/>
      <c r="O2548"/>
      <c r="P2548"/>
      <c r="Q2548" s="66"/>
      <c r="R2548" s="66"/>
    </row>
    <row r="2549" spans="7:18" x14ac:dyDescent="0.25">
      <c r="G2549"/>
      <c r="H2549"/>
      <c r="I2549"/>
      <c r="J2549"/>
      <c r="K2549"/>
      <c r="L2549"/>
      <c r="M2549"/>
      <c r="N2549"/>
      <c r="O2549"/>
      <c r="P2549"/>
      <c r="Q2549" s="66"/>
      <c r="R2549" s="66"/>
    </row>
    <row r="2550" spans="7:18" x14ac:dyDescent="0.25">
      <c r="G2550"/>
      <c r="H2550"/>
      <c r="I2550"/>
      <c r="J2550"/>
      <c r="K2550"/>
      <c r="L2550"/>
      <c r="M2550"/>
      <c r="N2550"/>
      <c r="O2550"/>
      <c r="P2550"/>
      <c r="Q2550" s="66"/>
      <c r="R2550" s="66"/>
    </row>
    <row r="2551" spans="7:18" x14ac:dyDescent="0.25">
      <c r="G2551"/>
      <c r="H2551"/>
      <c r="I2551"/>
      <c r="J2551"/>
      <c r="K2551"/>
      <c r="L2551"/>
      <c r="M2551"/>
      <c r="N2551"/>
      <c r="O2551"/>
      <c r="P2551"/>
      <c r="Q2551" s="66"/>
      <c r="R2551" s="66"/>
    </row>
    <row r="2552" spans="7:18" x14ac:dyDescent="0.25">
      <c r="G2552"/>
      <c r="H2552"/>
      <c r="I2552"/>
      <c r="J2552"/>
      <c r="K2552"/>
      <c r="L2552"/>
      <c r="M2552"/>
      <c r="N2552"/>
      <c r="O2552"/>
      <c r="P2552"/>
      <c r="Q2552" s="66"/>
      <c r="R2552" s="66"/>
    </row>
    <row r="2553" spans="7:18" x14ac:dyDescent="0.25">
      <c r="G2553"/>
      <c r="H2553"/>
      <c r="I2553"/>
      <c r="J2553"/>
      <c r="K2553"/>
      <c r="L2553"/>
      <c r="M2553"/>
      <c r="N2553"/>
      <c r="O2553"/>
      <c r="P2553"/>
      <c r="Q2553" s="66"/>
      <c r="R2553" s="66"/>
    </row>
    <row r="2554" spans="7:18" x14ac:dyDescent="0.25">
      <c r="G2554"/>
      <c r="H2554"/>
      <c r="I2554"/>
      <c r="J2554"/>
      <c r="K2554"/>
      <c r="L2554"/>
      <c r="M2554"/>
      <c r="N2554"/>
      <c r="O2554"/>
      <c r="P2554"/>
      <c r="Q2554" s="66"/>
      <c r="R2554" s="66"/>
    </row>
    <row r="2555" spans="7:18" x14ac:dyDescent="0.25">
      <c r="G2555"/>
      <c r="H2555"/>
      <c r="I2555"/>
      <c r="J2555"/>
      <c r="K2555"/>
      <c r="L2555"/>
      <c r="M2555"/>
      <c r="N2555"/>
      <c r="O2555"/>
      <c r="P2555"/>
      <c r="Q2555" s="66"/>
      <c r="R2555" s="66"/>
    </row>
    <row r="2556" spans="7:18" x14ac:dyDescent="0.25">
      <c r="G2556"/>
      <c r="H2556"/>
      <c r="I2556"/>
      <c r="J2556"/>
      <c r="K2556"/>
      <c r="L2556"/>
      <c r="M2556"/>
      <c r="N2556"/>
      <c r="O2556"/>
      <c r="P2556"/>
      <c r="Q2556" s="66"/>
      <c r="R2556" s="66"/>
    </row>
    <row r="2557" spans="7:18" x14ac:dyDescent="0.25">
      <c r="G2557"/>
      <c r="H2557"/>
      <c r="I2557"/>
      <c r="J2557"/>
      <c r="K2557"/>
      <c r="L2557"/>
      <c r="M2557"/>
      <c r="N2557"/>
      <c r="O2557"/>
      <c r="P2557"/>
      <c r="Q2557" s="66"/>
      <c r="R2557" s="66"/>
    </row>
    <row r="2558" spans="7:18" x14ac:dyDescent="0.25">
      <c r="G2558"/>
      <c r="H2558"/>
      <c r="I2558"/>
      <c r="J2558"/>
      <c r="K2558"/>
      <c r="L2558"/>
      <c r="M2558"/>
      <c r="N2558"/>
      <c r="O2558"/>
      <c r="P2558"/>
      <c r="Q2558" s="66"/>
      <c r="R2558" s="66"/>
    </row>
    <row r="2559" spans="7:18" x14ac:dyDescent="0.25">
      <c r="G2559"/>
      <c r="H2559"/>
      <c r="I2559"/>
      <c r="J2559"/>
      <c r="K2559"/>
      <c r="L2559"/>
      <c r="M2559"/>
      <c r="N2559"/>
      <c r="O2559"/>
      <c r="P2559"/>
      <c r="Q2559" s="66"/>
      <c r="R2559" s="66"/>
    </row>
    <row r="2560" spans="7:18" x14ac:dyDescent="0.25">
      <c r="G2560"/>
      <c r="H2560"/>
      <c r="I2560"/>
      <c r="J2560"/>
      <c r="K2560"/>
      <c r="L2560"/>
      <c r="M2560"/>
      <c r="N2560"/>
      <c r="O2560"/>
      <c r="P2560"/>
      <c r="Q2560" s="66"/>
      <c r="R2560" s="66"/>
    </row>
    <row r="2561" spans="7:18" x14ac:dyDescent="0.25">
      <c r="G2561"/>
      <c r="H2561"/>
      <c r="I2561"/>
      <c r="J2561"/>
      <c r="K2561"/>
      <c r="L2561"/>
      <c r="M2561"/>
      <c r="N2561"/>
      <c r="O2561"/>
      <c r="P2561"/>
      <c r="Q2561" s="66"/>
      <c r="R2561" s="66"/>
    </row>
    <row r="2562" spans="7:18" x14ac:dyDescent="0.25">
      <c r="G2562"/>
      <c r="H2562"/>
      <c r="I2562"/>
      <c r="J2562"/>
      <c r="K2562"/>
      <c r="L2562"/>
      <c r="M2562"/>
      <c r="N2562"/>
      <c r="O2562"/>
      <c r="P2562"/>
      <c r="Q2562" s="66"/>
      <c r="R2562" s="66"/>
    </row>
    <row r="2563" spans="7:18" x14ac:dyDescent="0.25">
      <c r="G2563"/>
      <c r="H2563"/>
      <c r="I2563"/>
      <c r="J2563"/>
      <c r="K2563"/>
      <c r="L2563"/>
      <c r="M2563"/>
      <c r="N2563"/>
      <c r="O2563"/>
      <c r="P2563"/>
      <c r="Q2563" s="66"/>
      <c r="R2563" s="66"/>
    </row>
    <row r="2564" spans="7:18" x14ac:dyDescent="0.25">
      <c r="G2564"/>
      <c r="H2564"/>
      <c r="I2564"/>
      <c r="J2564"/>
      <c r="K2564"/>
      <c r="L2564"/>
      <c r="M2564"/>
      <c r="N2564"/>
      <c r="O2564"/>
      <c r="P2564"/>
      <c r="Q2564" s="66"/>
      <c r="R2564" s="66"/>
    </row>
    <row r="2565" spans="7:18" x14ac:dyDescent="0.25">
      <c r="G2565"/>
      <c r="H2565"/>
      <c r="I2565"/>
      <c r="J2565"/>
      <c r="K2565"/>
      <c r="L2565"/>
      <c r="M2565"/>
      <c r="N2565"/>
      <c r="O2565"/>
      <c r="P2565"/>
      <c r="Q2565" s="66"/>
      <c r="R2565" s="66"/>
    </row>
    <row r="2566" spans="7:18" x14ac:dyDescent="0.25">
      <c r="G2566"/>
      <c r="H2566"/>
      <c r="I2566"/>
      <c r="J2566"/>
      <c r="K2566"/>
      <c r="L2566"/>
      <c r="M2566"/>
      <c r="N2566"/>
      <c r="O2566"/>
      <c r="P2566"/>
      <c r="Q2566" s="66"/>
      <c r="R2566" s="66"/>
    </row>
    <row r="2567" spans="7:18" x14ac:dyDescent="0.25">
      <c r="G2567"/>
      <c r="H2567"/>
      <c r="I2567"/>
      <c r="J2567"/>
      <c r="K2567"/>
      <c r="L2567"/>
      <c r="M2567"/>
      <c r="N2567"/>
      <c r="O2567"/>
      <c r="P2567"/>
      <c r="Q2567" s="66"/>
      <c r="R2567" s="66"/>
    </row>
    <row r="2568" spans="7:18" x14ac:dyDescent="0.25">
      <c r="G2568"/>
      <c r="H2568"/>
      <c r="I2568"/>
      <c r="J2568"/>
      <c r="K2568"/>
      <c r="L2568"/>
      <c r="M2568"/>
      <c r="N2568"/>
      <c r="O2568"/>
      <c r="P2568"/>
      <c r="Q2568" s="66"/>
      <c r="R2568" s="66"/>
    </row>
    <row r="2569" spans="7:18" x14ac:dyDescent="0.25">
      <c r="G2569"/>
      <c r="H2569"/>
      <c r="I2569"/>
      <c r="J2569"/>
      <c r="K2569"/>
      <c r="L2569"/>
      <c r="M2569"/>
      <c r="N2569"/>
      <c r="O2569"/>
      <c r="P2569"/>
      <c r="Q2569" s="66"/>
      <c r="R2569" s="66"/>
    </row>
    <row r="2570" spans="7:18" x14ac:dyDescent="0.25">
      <c r="G2570"/>
      <c r="H2570"/>
      <c r="I2570"/>
      <c r="J2570"/>
      <c r="K2570"/>
      <c r="L2570"/>
      <c r="M2570"/>
      <c r="N2570"/>
      <c r="O2570"/>
      <c r="P2570"/>
      <c r="Q2570" s="66"/>
      <c r="R2570" s="66"/>
    </row>
    <row r="2571" spans="7:18" x14ac:dyDescent="0.25">
      <c r="G2571"/>
      <c r="H2571"/>
      <c r="I2571"/>
      <c r="J2571"/>
      <c r="K2571"/>
      <c r="L2571"/>
      <c r="M2571"/>
      <c r="N2571"/>
      <c r="O2571"/>
      <c r="P2571"/>
      <c r="Q2571" s="66"/>
      <c r="R2571" s="66"/>
    </row>
    <row r="2572" spans="7:18" x14ac:dyDescent="0.25">
      <c r="G2572"/>
      <c r="H2572"/>
      <c r="I2572"/>
      <c r="J2572"/>
      <c r="K2572"/>
      <c r="L2572"/>
      <c r="M2572"/>
      <c r="N2572"/>
      <c r="O2572"/>
      <c r="P2572"/>
      <c r="Q2572" s="66"/>
      <c r="R2572" s="66"/>
    </row>
    <row r="2573" spans="7:18" x14ac:dyDescent="0.25">
      <c r="G2573"/>
      <c r="H2573"/>
      <c r="I2573"/>
      <c r="J2573"/>
      <c r="K2573"/>
      <c r="L2573"/>
      <c r="M2573"/>
      <c r="N2573"/>
      <c r="O2573"/>
      <c r="P2573"/>
      <c r="Q2573" s="66"/>
      <c r="R2573" s="66"/>
    </row>
    <row r="2574" spans="7:18" x14ac:dyDescent="0.25">
      <c r="G2574"/>
      <c r="H2574"/>
      <c r="I2574"/>
      <c r="J2574"/>
      <c r="K2574"/>
      <c r="L2574"/>
      <c r="M2574"/>
      <c r="N2574"/>
      <c r="O2574"/>
      <c r="P2574"/>
      <c r="Q2574" s="66"/>
      <c r="R2574" s="66"/>
    </row>
    <row r="2575" spans="7:18" x14ac:dyDescent="0.25">
      <c r="G2575"/>
      <c r="H2575"/>
      <c r="I2575"/>
      <c r="J2575"/>
      <c r="K2575"/>
      <c r="L2575"/>
      <c r="M2575"/>
      <c r="N2575"/>
      <c r="O2575"/>
      <c r="P2575"/>
      <c r="Q2575" s="66"/>
      <c r="R2575" s="66"/>
    </row>
    <row r="2576" spans="7:18" x14ac:dyDescent="0.25">
      <c r="G2576"/>
      <c r="H2576"/>
      <c r="I2576"/>
      <c r="J2576"/>
      <c r="K2576"/>
      <c r="L2576"/>
      <c r="M2576"/>
      <c r="N2576"/>
      <c r="O2576"/>
      <c r="P2576"/>
      <c r="Q2576" s="66"/>
      <c r="R2576" s="66"/>
    </row>
    <row r="2577" spans="7:18" x14ac:dyDescent="0.25">
      <c r="G2577"/>
      <c r="H2577"/>
      <c r="I2577"/>
      <c r="J2577"/>
      <c r="K2577"/>
      <c r="L2577"/>
      <c r="M2577"/>
      <c r="N2577"/>
      <c r="O2577"/>
      <c r="P2577"/>
      <c r="Q2577" s="66"/>
      <c r="R2577" s="66"/>
    </row>
    <row r="2578" spans="7:18" x14ac:dyDescent="0.25">
      <c r="G2578"/>
      <c r="H2578"/>
      <c r="I2578"/>
      <c r="J2578"/>
      <c r="K2578"/>
      <c r="L2578"/>
      <c r="M2578"/>
      <c r="N2578"/>
      <c r="O2578"/>
      <c r="P2578"/>
      <c r="Q2578" s="66"/>
      <c r="R2578" s="66"/>
    </row>
    <row r="2579" spans="7:18" x14ac:dyDescent="0.25">
      <c r="G2579"/>
      <c r="H2579"/>
      <c r="I2579"/>
      <c r="J2579"/>
      <c r="K2579"/>
      <c r="L2579"/>
      <c r="M2579"/>
      <c r="N2579"/>
      <c r="O2579"/>
      <c r="P2579"/>
      <c r="Q2579" s="66"/>
      <c r="R2579" s="66"/>
    </row>
    <row r="2580" spans="7:18" x14ac:dyDescent="0.25">
      <c r="G2580"/>
      <c r="H2580"/>
      <c r="I2580"/>
      <c r="J2580"/>
      <c r="K2580"/>
      <c r="L2580"/>
      <c r="M2580"/>
      <c r="N2580"/>
      <c r="O2580"/>
      <c r="P2580"/>
      <c r="Q2580" s="66"/>
      <c r="R2580" s="66"/>
    </row>
    <row r="2581" spans="7:18" x14ac:dyDescent="0.25">
      <c r="G2581"/>
      <c r="H2581"/>
      <c r="I2581"/>
      <c r="J2581"/>
      <c r="K2581"/>
      <c r="L2581"/>
      <c r="M2581"/>
      <c r="N2581"/>
      <c r="O2581"/>
      <c r="P2581"/>
      <c r="Q2581" s="66"/>
      <c r="R2581" s="66"/>
    </row>
    <row r="2582" spans="7:18" x14ac:dyDescent="0.25">
      <c r="G2582"/>
      <c r="H2582"/>
      <c r="I2582"/>
      <c r="J2582"/>
      <c r="K2582"/>
      <c r="L2582"/>
      <c r="M2582"/>
      <c r="N2582"/>
      <c r="O2582"/>
      <c r="P2582"/>
      <c r="Q2582" s="66"/>
      <c r="R2582" s="66"/>
    </row>
    <row r="2583" spans="7:18" x14ac:dyDescent="0.25">
      <c r="G2583"/>
      <c r="H2583"/>
      <c r="I2583"/>
      <c r="J2583"/>
      <c r="K2583"/>
      <c r="L2583"/>
      <c r="M2583"/>
      <c r="N2583"/>
      <c r="O2583"/>
      <c r="P2583"/>
      <c r="Q2583" s="66"/>
      <c r="R2583" s="66"/>
    </row>
    <row r="2584" spans="7:18" x14ac:dyDescent="0.25">
      <c r="G2584"/>
      <c r="H2584"/>
      <c r="I2584"/>
      <c r="J2584"/>
      <c r="K2584"/>
      <c r="L2584"/>
      <c r="M2584"/>
      <c r="N2584"/>
      <c r="O2584"/>
      <c r="P2584"/>
      <c r="Q2584" s="66"/>
      <c r="R2584" s="66"/>
    </row>
    <row r="2585" spans="7:18" x14ac:dyDescent="0.25">
      <c r="G2585"/>
      <c r="H2585"/>
      <c r="I2585"/>
      <c r="J2585"/>
      <c r="K2585"/>
      <c r="L2585"/>
      <c r="M2585"/>
      <c r="N2585"/>
      <c r="O2585"/>
      <c r="P2585"/>
      <c r="Q2585" s="66"/>
      <c r="R2585" s="66"/>
    </row>
    <row r="2586" spans="7:18" x14ac:dyDescent="0.25">
      <c r="G2586"/>
      <c r="H2586"/>
      <c r="I2586"/>
      <c r="J2586"/>
      <c r="K2586"/>
      <c r="L2586"/>
      <c r="M2586"/>
      <c r="N2586"/>
      <c r="O2586"/>
      <c r="P2586"/>
      <c r="Q2586" s="66"/>
      <c r="R2586" s="66"/>
    </row>
    <row r="2587" spans="7:18" x14ac:dyDescent="0.25">
      <c r="G2587"/>
      <c r="H2587"/>
      <c r="I2587"/>
      <c r="J2587"/>
      <c r="K2587"/>
      <c r="L2587"/>
      <c r="M2587"/>
      <c r="N2587"/>
      <c r="O2587"/>
      <c r="P2587"/>
      <c r="Q2587" s="66"/>
      <c r="R2587" s="66"/>
    </row>
    <row r="2588" spans="7:18" x14ac:dyDescent="0.25">
      <c r="G2588"/>
      <c r="H2588"/>
      <c r="I2588"/>
      <c r="J2588"/>
      <c r="K2588"/>
      <c r="L2588"/>
      <c r="M2588"/>
      <c r="N2588"/>
      <c r="O2588"/>
      <c r="P2588"/>
      <c r="Q2588" s="66"/>
      <c r="R2588" s="66"/>
    </row>
    <row r="2589" spans="7:18" x14ac:dyDescent="0.25">
      <c r="G2589"/>
      <c r="H2589"/>
      <c r="I2589"/>
      <c r="J2589"/>
      <c r="K2589"/>
      <c r="L2589"/>
      <c r="M2589"/>
      <c r="N2589"/>
      <c r="O2589"/>
      <c r="P2589"/>
      <c r="Q2589" s="66"/>
      <c r="R2589" s="66"/>
    </row>
    <row r="2590" spans="7:18" x14ac:dyDescent="0.25">
      <c r="G2590"/>
      <c r="H2590"/>
      <c r="I2590"/>
      <c r="J2590"/>
      <c r="K2590"/>
      <c r="L2590"/>
      <c r="M2590"/>
      <c r="N2590"/>
      <c r="O2590"/>
      <c r="P2590"/>
      <c r="Q2590" s="66"/>
      <c r="R2590" s="66"/>
    </row>
    <row r="2591" spans="7:18" x14ac:dyDescent="0.25">
      <c r="G2591"/>
      <c r="H2591"/>
      <c r="I2591"/>
      <c r="J2591"/>
      <c r="K2591"/>
      <c r="L2591"/>
      <c r="M2591"/>
      <c r="N2591"/>
      <c r="O2591"/>
      <c r="P2591"/>
      <c r="Q2591" s="66"/>
      <c r="R2591" s="66"/>
    </row>
    <row r="2592" spans="7:18" x14ac:dyDescent="0.25">
      <c r="G2592"/>
      <c r="H2592"/>
      <c r="I2592"/>
      <c r="J2592"/>
      <c r="K2592"/>
      <c r="L2592"/>
      <c r="M2592"/>
      <c r="N2592"/>
      <c r="O2592"/>
      <c r="P2592"/>
      <c r="Q2592" s="66"/>
      <c r="R2592" s="66"/>
    </row>
    <row r="2593" spans="7:18" x14ac:dyDescent="0.25">
      <c r="G2593"/>
      <c r="H2593"/>
      <c r="I2593"/>
      <c r="J2593"/>
      <c r="K2593"/>
      <c r="L2593"/>
      <c r="M2593"/>
      <c r="N2593"/>
      <c r="O2593"/>
      <c r="P2593"/>
      <c r="Q2593" s="66"/>
      <c r="R2593" s="66"/>
    </row>
    <row r="2594" spans="7:18" x14ac:dyDescent="0.25">
      <c r="G2594"/>
      <c r="H2594"/>
      <c r="I2594"/>
      <c r="J2594"/>
      <c r="K2594"/>
      <c r="L2594"/>
      <c r="M2594"/>
      <c r="N2594"/>
      <c r="O2594"/>
      <c r="P2594"/>
      <c r="Q2594" s="66"/>
      <c r="R2594" s="66"/>
    </row>
    <row r="2595" spans="7:18" x14ac:dyDescent="0.25">
      <c r="G2595"/>
      <c r="H2595"/>
      <c r="I2595"/>
      <c r="J2595"/>
      <c r="K2595"/>
      <c r="L2595"/>
      <c r="M2595"/>
      <c r="N2595"/>
      <c r="O2595"/>
      <c r="P2595"/>
      <c r="Q2595" s="66"/>
      <c r="R2595" s="66"/>
    </row>
    <row r="2596" spans="7:18" x14ac:dyDescent="0.25">
      <c r="G2596"/>
      <c r="H2596"/>
      <c r="I2596"/>
      <c r="J2596"/>
      <c r="K2596"/>
      <c r="L2596"/>
      <c r="M2596"/>
      <c r="N2596"/>
      <c r="O2596"/>
      <c r="P2596"/>
      <c r="Q2596" s="66"/>
      <c r="R2596" s="66"/>
    </row>
    <row r="2597" spans="7:18" x14ac:dyDescent="0.25">
      <c r="G2597"/>
      <c r="H2597"/>
      <c r="I2597"/>
      <c r="J2597"/>
      <c r="K2597"/>
      <c r="L2597"/>
      <c r="M2597"/>
      <c r="N2597"/>
      <c r="O2597"/>
      <c r="P2597"/>
      <c r="Q2597" s="66"/>
      <c r="R2597" s="66"/>
    </row>
    <row r="2598" spans="7:18" x14ac:dyDescent="0.25">
      <c r="G2598"/>
      <c r="H2598"/>
      <c r="I2598"/>
      <c r="J2598"/>
      <c r="K2598"/>
      <c r="L2598"/>
      <c r="M2598"/>
      <c r="N2598"/>
      <c r="O2598"/>
      <c r="P2598"/>
      <c r="Q2598" s="66"/>
      <c r="R2598" s="66"/>
    </row>
    <row r="2599" spans="7:18" x14ac:dyDescent="0.25">
      <c r="G2599"/>
      <c r="H2599"/>
      <c r="I2599"/>
      <c r="J2599"/>
      <c r="K2599"/>
      <c r="L2599"/>
      <c r="M2599"/>
      <c r="N2599"/>
      <c r="O2599"/>
      <c r="P2599"/>
      <c r="Q2599" s="66"/>
      <c r="R2599" s="66"/>
    </row>
    <row r="2600" spans="7:18" x14ac:dyDescent="0.25">
      <c r="G2600"/>
      <c r="H2600"/>
      <c r="I2600"/>
      <c r="J2600"/>
      <c r="K2600"/>
      <c r="L2600"/>
      <c r="M2600"/>
      <c r="N2600"/>
      <c r="O2600"/>
      <c r="P2600"/>
      <c r="Q2600" s="66"/>
      <c r="R2600" s="66"/>
    </row>
    <row r="2601" spans="7:18" x14ac:dyDescent="0.25">
      <c r="G2601"/>
      <c r="H2601"/>
      <c r="I2601"/>
      <c r="J2601"/>
      <c r="K2601"/>
      <c r="L2601"/>
      <c r="M2601"/>
      <c r="N2601"/>
      <c r="O2601"/>
      <c r="P2601"/>
      <c r="Q2601" s="66"/>
      <c r="R2601" s="66"/>
    </row>
    <row r="2602" spans="7:18" x14ac:dyDescent="0.25">
      <c r="G2602"/>
      <c r="H2602"/>
      <c r="I2602"/>
      <c r="J2602"/>
      <c r="K2602"/>
      <c r="L2602"/>
      <c r="M2602"/>
      <c r="N2602"/>
      <c r="O2602"/>
      <c r="P2602"/>
      <c r="Q2602" s="66"/>
      <c r="R2602" s="66"/>
    </row>
    <row r="2603" spans="7:18" x14ac:dyDescent="0.25">
      <c r="G2603"/>
      <c r="H2603"/>
      <c r="I2603"/>
      <c r="J2603"/>
      <c r="K2603"/>
      <c r="L2603"/>
      <c r="M2603"/>
      <c r="N2603"/>
      <c r="O2603"/>
      <c r="P2603"/>
      <c r="Q2603" s="66"/>
      <c r="R2603" s="66"/>
    </row>
    <row r="2604" spans="7:18" x14ac:dyDescent="0.25">
      <c r="G2604"/>
      <c r="H2604"/>
      <c r="I2604"/>
      <c r="J2604"/>
      <c r="K2604"/>
      <c r="L2604"/>
      <c r="M2604"/>
      <c r="N2604"/>
      <c r="O2604"/>
      <c r="P2604"/>
      <c r="Q2604" s="66"/>
      <c r="R2604" s="66"/>
    </row>
    <row r="2605" spans="7:18" x14ac:dyDescent="0.25">
      <c r="G2605"/>
      <c r="H2605"/>
      <c r="I2605"/>
      <c r="J2605"/>
      <c r="K2605"/>
      <c r="L2605"/>
      <c r="M2605"/>
      <c r="N2605"/>
      <c r="O2605"/>
      <c r="P2605"/>
      <c r="Q2605" s="66"/>
      <c r="R2605" s="66"/>
    </row>
    <row r="2606" spans="7:18" x14ac:dyDescent="0.25">
      <c r="G2606"/>
      <c r="H2606"/>
      <c r="I2606"/>
      <c r="J2606"/>
      <c r="K2606"/>
      <c r="L2606"/>
      <c r="M2606"/>
      <c r="N2606"/>
      <c r="O2606"/>
      <c r="P2606"/>
      <c r="Q2606" s="66"/>
      <c r="R2606" s="66"/>
    </row>
    <row r="2607" spans="7:18" x14ac:dyDescent="0.25">
      <c r="G2607"/>
      <c r="H2607"/>
      <c r="I2607"/>
      <c r="J2607"/>
      <c r="K2607"/>
      <c r="L2607"/>
      <c r="M2607"/>
      <c r="N2607"/>
      <c r="O2607"/>
      <c r="P2607"/>
      <c r="Q2607" s="66"/>
      <c r="R2607" s="66"/>
    </row>
    <row r="2608" spans="7:18" x14ac:dyDescent="0.25">
      <c r="G2608"/>
      <c r="H2608"/>
      <c r="I2608"/>
      <c r="J2608"/>
      <c r="K2608"/>
      <c r="L2608"/>
      <c r="M2608"/>
      <c r="N2608"/>
      <c r="O2608"/>
      <c r="P2608"/>
      <c r="Q2608" s="66"/>
      <c r="R2608" s="66"/>
    </row>
    <row r="2609" spans="7:18" x14ac:dyDescent="0.25">
      <c r="G2609"/>
      <c r="H2609"/>
      <c r="I2609"/>
      <c r="J2609"/>
      <c r="K2609"/>
      <c r="L2609"/>
      <c r="M2609"/>
      <c r="N2609"/>
      <c r="O2609"/>
      <c r="P2609"/>
      <c r="Q2609" s="66"/>
      <c r="R2609" s="66"/>
    </row>
    <row r="2610" spans="7:18" x14ac:dyDescent="0.25">
      <c r="G2610"/>
      <c r="H2610"/>
      <c r="I2610"/>
      <c r="J2610"/>
      <c r="K2610"/>
      <c r="L2610"/>
      <c r="M2610"/>
      <c r="N2610"/>
      <c r="O2610"/>
      <c r="P2610"/>
      <c r="Q2610" s="66"/>
      <c r="R2610" s="66"/>
    </row>
    <row r="2611" spans="7:18" x14ac:dyDescent="0.25">
      <c r="G2611"/>
      <c r="H2611"/>
      <c r="I2611"/>
      <c r="J2611"/>
      <c r="K2611"/>
      <c r="L2611"/>
      <c r="M2611"/>
      <c r="N2611"/>
      <c r="O2611"/>
      <c r="P2611"/>
      <c r="Q2611" s="66"/>
      <c r="R2611" s="66"/>
    </row>
    <row r="2612" spans="7:18" x14ac:dyDescent="0.25">
      <c r="G2612"/>
      <c r="H2612"/>
      <c r="I2612"/>
      <c r="J2612"/>
      <c r="K2612"/>
      <c r="L2612"/>
      <c r="M2612"/>
      <c r="N2612"/>
      <c r="O2612"/>
      <c r="P2612"/>
      <c r="Q2612" s="66"/>
      <c r="R2612" s="66"/>
    </row>
    <row r="2613" spans="7:18" x14ac:dyDescent="0.25">
      <c r="G2613"/>
      <c r="H2613"/>
      <c r="I2613"/>
      <c r="J2613"/>
      <c r="K2613"/>
      <c r="L2613"/>
      <c r="M2613"/>
      <c r="N2613"/>
      <c r="O2613"/>
      <c r="P2613"/>
      <c r="Q2613" s="66"/>
      <c r="R2613" s="66"/>
    </row>
    <row r="2614" spans="7:18" x14ac:dyDescent="0.25">
      <c r="G2614"/>
      <c r="H2614"/>
      <c r="I2614"/>
      <c r="J2614"/>
      <c r="K2614"/>
      <c r="L2614"/>
      <c r="M2614"/>
      <c r="N2614"/>
      <c r="O2614"/>
      <c r="P2614"/>
      <c r="Q2614" s="66"/>
      <c r="R2614" s="66"/>
    </row>
    <row r="2615" spans="7:18" x14ac:dyDescent="0.25">
      <c r="G2615"/>
      <c r="H2615"/>
      <c r="I2615"/>
      <c r="J2615"/>
      <c r="K2615"/>
      <c r="L2615"/>
      <c r="M2615"/>
      <c r="N2615"/>
      <c r="O2615"/>
      <c r="P2615"/>
      <c r="Q2615" s="66"/>
      <c r="R2615" s="66"/>
    </row>
    <row r="2616" spans="7:18" x14ac:dyDescent="0.25">
      <c r="G2616"/>
      <c r="H2616"/>
      <c r="I2616"/>
      <c r="J2616"/>
      <c r="K2616"/>
      <c r="L2616"/>
      <c r="M2616"/>
      <c r="N2616"/>
      <c r="O2616"/>
      <c r="P2616"/>
      <c r="Q2616" s="66"/>
      <c r="R2616" s="66"/>
    </row>
    <row r="2617" spans="7:18" x14ac:dyDescent="0.25">
      <c r="G2617"/>
      <c r="H2617"/>
      <c r="I2617"/>
      <c r="J2617"/>
      <c r="K2617"/>
      <c r="L2617"/>
      <c r="M2617"/>
      <c r="N2617"/>
      <c r="O2617"/>
      <c r="P2617"/>
      <c r="Q2617" s="66"/>
      <c r="R2617" s="66"/>
    </row>
    <row r="2618" spans="7:18" x14ac:dyDescent="0.25">
      <c r="G2618"/>
      <c r="H2618"/>
      <c r="I2618"/>
      <c r="J2618"/>
      <c r="K2618"/>
      <c r="L2618"/>
      <c r="M2618"/>
      <c r="N2618"/>
      <c r="O2618"/>
      <c r="P2618"/>
      <c r="Q2618" s="66"/>
      <c r="R2618" s="66"/>
    </row>
    <row r="2619" spans="7:18" x14ac:dyDescent="0.25">
      <c r="G2619"/>
      <c r="H2619"/>
      <c r="I2619"/>
      <c r="J2619"/>
      <c r="K2619"/>
      <c r="L2619"/>
      <c r="M2619"/>
      <c r="N2619"/>
      <c r="O2619"/>
      <c r="P2619"/>
      <c r="Q2619" s="66"/>
      <c r="R2619" s="66"/>
    </row>
    <row r="2620" spans="7:18" x14ac:dyDescent="0.25">
      <c r="G2620"/>
      <c r="H2620"/>
      <c r="I2620"/>
      <c r="J2620"/>
      <c r="K2620"/>
      <c r="L2620"/>
      <c r="M2620"/>
      <c r="N2620"/>
      <c r="O2620"/>
      <c r="P2620"/>
      <c r="Q2620" s="66"/>
      <c r="R2620" s="66"/>
    </row>
    <row r="2621" spans="7:18" x14ac:dyDescent="0.25">
      <c r="G2621"/>
      <c r="H2621"/>
      <c r="I2621"/>
      <c r="J2621"/>
      <c r="K2621"/>
      <c r="L2621"/>
      <c r="M2621"/>
      <c r="N2621"/>
      <c r="O2621"/>
      <c r="P2621"/>
      <c r="Q2621" s="66"/>
      <c r="R2621" s="66"/>
    </row>
    <row r="2622" spans="7:18" x14ac:dyDescent="0.25">
      <c r="G2622"/>
      <c r="H2622"/>
      <c r="I2622"/>
      <c r="J2622"/>
      <c r="K2622"/>
      <c r="L2622"/>
      <c r="M2622"/>
      <c r="N2622"/>
      <c r="O2622"/>
      <c r="P2622"/>
      <c r="Q2622" s="66"/>
      <c r="R2622" s="66"/>
    </row>
    <row r="2623" spans="7:18" x14ac:dyDescent="0.25">
      <c r="G2623"/>
      <c r="H2623"/>
      <c r="I2623"/>
      <c r="J2623"/>
      <c r="K2623"/>
      <c r="L2623"/>
      <c r="M2623"/>
      <c r="N2623"/>
      <c r="O2623"/>
      <c r="P2623"/>
      <c r="Q2623" s="66"/>
      <c r="R2623" s="66"/>
    </row>
    <row r="2624" spans="7:18" x14ac:dyDescent="0.25">
      <c r="G2624"/>
      <c r="H2624"/>
      <c r="I2624"/>
      <c r="J2624"/>
      <c r="K2624"/>
      <c r="L2624"/>
      <c r="M2624"/>
      <c r="N2624"/>
      <c r="O2624"/>
      <c r="P2624"/>
      <c r="Q2624" s="66"/>
      <c r="R2624" s="66"/>
    </row>
    <row r="2625" spans="7:18" x14ac:dyDescent="0.25">
      <c r="G2625"/>
      <c r="H2625"/>
      <c r="I2625"/>
      <c r="J2625"/>
      <c r="K2625"/>
      <c r="L2625"/>
      <c r="M2625"/>
      <c r="N2625"/>
      <c r="O2625"/>
      <c r="P2625"/>
      <c r="Q2625" s="66"/>
      <c r="R2625" s="66"/>
    </row>
    <row r="2626" spans="7:18" x14ac:dyDescent="0.25">
      <c r="G2626"/>
      <c r="H2626"/>
      <c r="I2626"/>
      <c r="J2626"/>
      <c r="K2626"/>
      <c r="L2626"/>
      <c r="M2626"/>
      <c r="N2626"/>
      <c r="O2626"/>
      <c r="P2626"/>
      <c r="Q2626" s="66"/>
      <c r="R2626" s="66"/>
    </row>
    <row r="2627" spans="7:18" x14ac:dyDescent="0.25">
      <c r="G2627"/>
      <c r="H2627"/>
      <c r="I2627"/>
      <c r="J2627"/>
      <c r="K2627"/>
      <c r="L2627"/>
      <c r="M2627"/>
      <c r="N2627"/>
      <c r="O2627"/>
      <c r="P2627"/>
      <c r="Q2627" s="66"/>
      <c r="R2627" s="66"/>
    </row>
    <row r="2628" spans="7:18" x14ac:dyDescent="0.25">
      <c r="G2628"/>
      <c r="H2628"/>
      <c r="I2628"/>
      <c r="J2628"/>
      <c r="K2628"/>
      <c r="L2628"/>
      <c r="M2628"/>
      <c r="N2628"/>
      <c r="O2628"/>
      <c r="P2628"/>
      <c r="Q2628" s="66"/>
      <c r="R2628" s="66"/>
    </row>
    <row r="2629" spans="7:18" x14ac:dyDescent="0.25">
      <c r="G2629"/>
      <c r="H2629"/>
      <c r="I2629"/>
      <c r="J2629"/>
      <c r="K2629"/>
      <c r="L2629"/>
      <c r="M2629"/>
      <c r="N2629"/>
      <c r="O2629"/>
      <c r="P2629"/>
      <c r="Q2629" s="66"/>
      <c r="R2629" s="66"/>
    </row>
    <row r="2630" spans="7:18" x14ac:dyDescent="0.25">
      <c r="G2630"/>
      <c r="H2630"/>
      <c r="I2630"/>
      <c r="J2630"/>
      <c r="K2630"/>
      <c r="L2630"/>
      <c r="M2630"/>
      <c r="N2630"/>
      <c r="O2630"/>
      <c r="P2630"/>
      <c r="Q2630" s="66"/>
      <c r="R2630" s="66"/>
    </row>
    <row r="2631" spans="7:18" x14ac:dyDescent="0.25">
      <c r="G2631"/>
      <c r="H2631"/>
      <c r="I2631"/>
      <c r="J2631"/>
      <c r="K2631"/>
      <c r="L2631"/>
      <c r="M2631"/>
      <c r="N2631"/>
      <c r="O2631"/>
      <c r="P2631"/>
      <c r="Q2631" s="66"/>
      <c r="R2631" s="66"/>
    </row>
    <row r="2632" spans="7:18" x14ac:dyDescent="0.25">
      <c r="G2632"/>
      <c r="H2632"/>
      <c r="I2632"/>
      <c r="J2632"/>
      <c r="K2632"/>
      <c r="L2632"/>
      <c r="M2632"/>
      <c r="N2632"/>
      <c r="O2632"/>
      <c r="P2632"/>
      <c r="Q2632" s="66"/>
      <c r="R2632" s="66"/>
    </row>
    <row r="2633" spans="7:18" x14ac:dyDescent="0.25">
      <c r="G2633"/>
      <c r="H2633"/>
      <c r="I2633"/>
      <c r="J2633"/>
      <c r="K2633"/>
      <c r="L2633"/>
      <c r="M2633"/>
      <c r="N2633"/>
      <c r="O2633"/>
      <c r="P2633"/>
      <c r="Q2633" s="66"/>
      <c r="R2633" s="66"/>
    </row>
    <row r="2634" spans="7:18" x14ac:dyDescent="0.25">
      <c r="G2634"/>
      <c r="H2634"/>
      <c r="I2634"/>
      <c r="J2634"/>
      <c r="K2634"/>
      <c r="L2634"/>
      <c r="M2634"/>
      <c r="N2634"/>
      <c r="O2634"/>
      <c r="P2634"/>
      <c r="Q2634" s="66"/>
      <c r="R2634" s="66"/>
    </row>
    <row r="2635" spans="7:18" x14ac:dyDescent="0.25">
      <c r="G2635"/>
      <c r="H2635"/>
      <c r="I2635"/>
      <c r="J2635"/>
      <c r="K2635"/>
      <c r="L2635"/>
      <c r="M2635"/>
      <c r="N2635"/>
      <c r="O2635"/>
      <c r="P2635"/>
      <c r="Q2635" s="66"/>
      <c r="R2635" s="66"/>
    </row>
    <row r="2636" spans="7:18" x14ac:dyDescent="0.25">
      <c r="G2636"/>
      <c r="H2636"/>
      <c r="I2636"/>
      <c r="J2636"/>
      <c r="K2636"/>
      <c r="L2636"/>
      <c r="M2636"/>
      <c r="N2636"/>
      <c r="O2636"/>
      <c r="P2636"/>
      <c r="Q2636" s="66"/>
      <c r="R2636" s="66"/>
    </row>
    <row r="2637" spans="7:18" x14ac:dyDescent="0.25">
      <c r="G2637"/>
      <c r="H2637"/>
      <c r="I2637"/>
      <c r="J2637"/>
      <c r="K2637"/>
      <c r="L2637"/>
      <c r="M2637"/>
      <c r="N2637"/>
      <c r="O2637"/>
      <c r="P2637"/>
      <c r="Q2637" s="66"/>
      <c r="R2637" s="66"/>
    </row>
    <row r="2638" spans="7:18" x14ac:dyDescent="0.25">
      <c r="G2638"/>
      <c r="H2638"/>
      <c r="I2638"/>
      <c r="J2638"/>
      <c r="K2638"/>
      <c r="L2638"/>
      <c r="M2638"/>
      <c r="N2638"/>
      <c r="O2638"/>
      <c r="P2638"/>
      <c r="Q2638" s="66"/>
      <c r="R2638" s="66"/>
    </row>
    <row r="2639" spans="7:18" x14ac:dyDescent="0.25">
      <c r="G2639"/>
      <c r="H2639"/>
      <c r="I2639"/>
      <c r="J2639"/>
      <c r="K2639"/>
      <c r="L2639"/>
      <c r="M2639"/>
      <c r="N2639"/>
      <c r="O2639"/>
      <c r="P2639"/>
      <c r="Q2639" s="66"/>
      <c r="R2639" s="66"/>
    </row>
    <row r="2640" spans="7:18" x14ac:dyDescent="0.25">
      <c r="G2640"/>
      <c r="H2640"/>
      <c r="I2640"/>
      <c r="J2640"/>
      <c r="K2640"/>
      <c r="L2640"/>
      <c r="M2640"/>
      <c r="N2640"/>
      <c r="O2640"/>
      <c r="P2640"/>
      <c r="Q2640" s="66"/>
      <c r="R2640" s="66"/>
    </row>
    <row r="2641" spans="7:18" x14ac:dyDescent="0.25">
      <c r="G2641"/>
      <c r="H2641"/>
      <c r="I2641"/>
      <c r="J2641"/>
      <c r="K2641"/>
      <c r="L2641"/>
      <c r="M2641"/>
      <c r="N2641"/>
      <c r="O2641"/>
      <c r="P2641"/>
      <c r="Q2641" s="66"/>
      <c r="R2641" s="66"/>
    </row>
    <row r="2642" spans="7:18" x14ac:dyDescent="0.25">
      <c r="G2642"/>
      <c r="H2642"/>
      <c r="I2642"/>
      <c r="J2642"/>
      <c r="K2642"/>
      <c r="L2642"/>
      <c r="M2642"/>
      <c r="N2642"/>
      <c r="O2642"/>
      <c r="P2642"/>
      <c r="Q2642" s="66"/>
      <c r="R2642" s="66"/>
    </row>
    <row r="2643" spans="7:18" x14ac:dyDescent="0.25">
      <c r="G2643"/>
      <c r="H2643"/>
      <c r="I2643"/>
      <c r="J2643"/>
      <c r="K2643"/>
      <c r="L2643"/>
      <c r="M2643"/>
      <c r="N2643"/>
      <c r="O2643"/>
      <c r="P2643"/>
      <c r="Q2643" s="66"/>
      <c r="R2643" s="66"/>
    </row>
    <row r="2644" spans="7:18" x14ac:dyDescent="0.25">
      <c r="G2644"/>
      <c r="H2644"/>
      <c r="I2644"/>
      <c r="J2644"/>
      <c r="K2644"/>
      <c r="L2644"/>
      <c r="M2644"/>
      <c r="N2644"/>
      <c r="O2644"/>
      <c r="P2644"/>
      <c r="Q2644" s="66"/>
      <c r="R2644" s="66"/>
    </row>
    <row r="2645" spans="7:18" x14ac:dyDescent="0.25">
      <c r="G2645"/>
      <c r="H2645"/>
      <c r="I2645"/>
      <c r="J2645"/>
      <c r="K2645"/>
      <c r="L2645"/>
      <c r="M2645"/>
      <c r="N2645"/>
      <c r="O2645"/>
      <c r="P2645"/>
      <c r="Q2645" s="66"/>
      <c r="R2645" s="66"/>
    </row>
    <row r="2646" spans="7:18" x14ac:dyDescent="0.25">
      <c r="G2646"/>
      <c r="H2646"/>
      <c r="I2646"/>
      <c r="J2646"/>
      <c r="K2646"/>
      <c r="L2646"/>
      <c r="M2646"/>
      <c r="N2646"/>
      <c r="O2646"/>
      <c r="P2646"/>
      <c r="Q2646" s="66"/>
      <c r="R2646" s="66"/>
    </row>
    <row r="2647" spans="7:18" x14ac:dyDescent="0.25">
      <c r="G2647"/>
      <c r="H2647"/>
      <c r="I2647"/>
      <c r="J2647"/>
      <c r="K2647"/>
      <c r="L2647"/>
      <c r="M2647"/>
      <c r="N2647"/>
      <c r="O2647"/>
      <c r="P2647"/>
      <c r="Q2647" s="66"/>
      <c r="R2647" s="66"/>
    </row>
    <row r="2648" spans="7:18" x14ac:dyDescent="0.25">
      <c r="G2648"/>
      <c r="H2648"/>
      <c r="I2648"/>
      <c r="J2648"/>
      <c r="K2648"/>
      <c r="L2648"/>
      <c r="M2648"/>
      <c r="N2648"/>
      <c r="O2648"/>
      <c r="P2648"/>
      <c r="Q2648" s="66"/>
      <c r="R2648" s="66"/>
    </row>
    <row r="2649" spans="7:18" x14ac:dyDescent="0.25">
      <c r="G2649"/>
      <c r="H2649"/>
      <c r="I2649"/>
      <c r="J2649"/>
      <c r="K2649"/>
      <c r="L2649"/>
      <c r="M2649"/>
      <c r="N2649"/>
      <c r="O2649"/>
      <c r="P2649"/>
      <c r="Q2649" s="66"/>
      <c r="R2649" s="66"/>
    </row>
    <row r="2650" spans="7:18" x14ac:dyDescent="0.25">
      <c r="G2650"/>
      <c r="H2650"/>
      <c r="I2650"/>
      <c r="J2650"/>
      <c r="K2650"/>
      <c r="L2650"/>
      <c r="M2650"/>
      <c r="N2650"/>
      <c r="O2650"/>
      <c r="P2650"/>
      <c r="Q2650" s="66"/>
      <c r="R2650" s="66"/>
    </row>
    <row r="2651" spans="7:18" x14ac:dyDescent="0.25">
      <c r="G2651"/>
      <c r="H2651"/>
      <c r="I2651"/>
      <c r="J2651"/>
      <c r="K2651"/>
      <c r="L2651"/>
      <c r="M2651"/>
      <c r="N2651"/>
      <c r="O2651"/>
      <c r="P2651"/>
      <c r="Q2651" s="66"/>
      <c r="R2651" s="66"/>
    </row>
    <row r="2652" spans="7:18" x14ac:dyDescent="0.25">
      <c r="G2652"/>
      <c r="H2652"/>
      <c r="I2652"/>
      <c r="J2652"/>
      <c r="K2652"/>
      <c r="L2652"/>
      <c r="M2652"/>
      <c r="N2652"/>
      <c r="O2652"/>
      <c r="P2652"/>
      <c r="Q2652" s="66"/>
      <c r="R2652" s="66"/>
    </row>
    <row r="2653" spans="7:18" x14ac:dyDescent="0.25">
      <c r="G2653"/>
      <c r="H2653"/>
      <c r="I2653"/>
      <c r="J2653"/>
      <c r="K2653"/>
      <c r="L2653"/>
      <c r="M2653"/>
      <c r="N2653"/>
      <c r="O2653"/>
      <c r="P2653"/>
      <c r="Q2653" s="66"/>
      <c r="R2653" s="66"/>
    </row>
    <row r="2654" spans="7:18" x14ac:dyDescent="0.25">
      <c r="G2654"/>
      <c r="H2654"/>
      <c r="I2654"/>
      <c r="J2654"/>
      <c r="K2654"/>
      <c r="L2654"/>
      <c r="M2654"/>
      <c r="N2654"/>
      <c r="O2654"/>
      <c r="P2654"/>
      <c r="Q2654" s="66"/>
      <c r="R2654" s="66"/>
    </row>
    <row r="2655" spans="7:18" x14ac:dyDescent="0.25">
      <c r="G2655"/>
      <c r="H2655"/>
      <c r="I2655"/>
      <c r="J2655"/>
      <c r="K2655"/>
      <c r="L2655"/>
      <c r="M2655"/>
      <c r="N2655"/>
      <c r="O2655"/>
      <c r="P2655"/>
      <c r="Q2655" s="66"/>
      <c r="R2655" s="66"/>
    </row>
    <row r="2656" spans="7:18" x14ac:dyDescent="0.25">
      <c r="G2656"/>
      <c r="H2656"/>
      <c r="I2656"/>
      <c r="J2656"/>
      <c r="K2656"/>
      <c r="L2656"/>
      <c r="M2656"/>
      <c r="N2656"/>
      <c r="O2656"/>
      <c r="P2656"/>
      <c r="Q2656" s="66"/>
      <c r="R2656" s="66"/>
    </row>
    <row r="2657" spans="7:18" x14ac:dyDescent="0.25">
      <c r="G2657"/>
      <c r="H2657"/>
      <c r="I2657"/>
      <c r="J2657"/>
      <c r="K2657"/>
      <c r="L2657"/>
      <c r="M2657"/>
      <c r="N2657"/>
      <c r="O2657"/>
      <c r="P2657"/>
      <c r="Q2657" s="66"/>
      <c r="R2657" s="66"/>
    </row>
    <row r="2658" spans="7:18" x14ac:dyDescent="0.25">
      <c r="G2658"/>
      <c r="H2658"/>
      <c r="I2658"/>
      <c r="J2658"/>
      <c r="K2658"/>
      <c r="L2658"/>
      <c r="M2658"/>
      <c r="N2658"/>
      <c r="O2658"/>
      <c r="P2658"/>
      <c r="Q2658" s="66"/>
      <c r="R2658" s="66"/>
    </row>
    <row r="2659" spans="7:18" x14ac:dyDescent="0.25">
      <c r="G2659"/>
      <c r="H2659"/>
      <c r="I2659"/>
      <c r="J2659"/>
      <c r="K2659"/>
      <c r="L2659"/>
      <c r="M2659"/>
      <c r="N2659"/>
      <c r="O2659"/>
      <c r="P2659"/>
      <c r="Q2659" s="66"/>
      <c r="R2659" s="66"/>
    </row>
    <row r="2660" spans="7:18" x14ac:dyDescent="0.25">
      <c r="G2660"/>
      <c r="H2660"/>
      <c r="I2660"/>
      <c r="J2660"/>
      <c r="K2660"/>
      <c r="L2660"/>
      <c r="M2660"/>
      <c r="N2660"/>
      <c r="O2660"/>
      <c r="P2660"/>
      <c r="Q2660" s="66"/>
      <c r="R2660" s="66"/>
    </row>
    <row r="2661" spans="7:18" x14ac:dyDescent="0.25">
      <c r="G2661"/>
      <c r="H2661"/>
      <c r="I2661"/>
      <c r="J2661"/>
      <c r="K2661"/>
      <c r="L2661"/>
      <c r="M2661"/>
      <c r="N2661"/>
      <c r="O2661"/>
      <c r="P2661"/>
      <c r="Q2661" s="66"/>
      <c r="R2661" s="66"/>
    </row>
    <row r="2662" spans="7:18" x14ac:dyDescent="0.25">
      <c r="G2662"/>
      <c r="H2662"/>
      <c r="I2662"/>
      <c r="J2662"/>
      <c r="K2662"/>
      <c r="L2662"/>
      <c r="M2662"/>
      <c r="N2662"/>
      <c r="O2662"/>
      <c r="P2662"/>
      <c r="Q2662" s="66"/>
      <c r="R2662" s="66"/>
    </row>
    <row r="2663" spans="7:18" x14ac:dyDescent="0.25">
      <c r="G2663"/>
      <c r="H2663"/>
      <c r="I2663"/>
      <c r="J2663"/>
      <c r="K2663"/>
      <c r="L2663"/>
      <c r="M2663"/>
      <c r="N2663"/>
      <c r="O2663"/>
      <c r="P2663"/>
      <c r="Q2663" s="66"/>
      <c r="R2663" s="66"/>
    </row>
    <row r="2664" spans="7:18" x14ac:dyDescent="0.25">
      <c r="G2664"/>
      <c r="H2664"/>
      <c r="I2664"/>
      <c r="J2664"/>
      <c r="K2664"/>
      <c r="L2664"/>
      <c r="M2664"/>
      <c r="N2664"/>
      <c r="O2664"/>
      <c r="P2664"/>
      <c r="Q2664" s="66"/>
      <c r="R2664" s="66"/>
    </row>
    <row r="2665" spans="7:18" x14ac:dyDescent="0.25">
      <c r="G2665"/>
      <c r="H2665"/>
      <c r="I2665"/>
      <c r="J2665"/>
      <c r="K2665"/>
      <c r="L2665"/>
      <c r="M2665"/>
      <c r="N2665"/>
      <c r="O2665"/>
      <c r="P2665"/>
      <c r="Q2665" s="66"/>
      <c r="R2665" s="66"/>
    </row>
    <row r="2666" spans="7:18" x14ac:dyDescent="0.25">
      <c r="G2666"/>
      <c r="H2666"/>
      <c r="I2666"/>
      <c r="J2666"/>
      <c r="K2666"/>
      <c r="L2666"/>
      <c r="M2666"/>
      <c r="N2666"/>
      <c r="O2666"/>
      <c r="P2666"/>
      <c r="Q2666" s="66"/>
      <c r="R2666" s="66"/>
    </row>
    <row r="2667" spans="7:18" x14ac:dyDescent="0.25">
      <c r="G2667"/>
      <c r="H2667"/>
      <c r="I2667"/>
      <c r="J2667"/>
      <c r="K2667"/>
      <c r="L2667"/>
      <c r="M2667"/>
      <c r="N2667"/>
      <c r="O2667"/>
      <c r="P2667"/>
      <c r="Q2667" s="66"/>
      <c r="R2667" s="66"/>
    </row>
    <row r="2668" spans="7:18" x14ac:dyDescent="0.25">
      <c r="G2668"/>
      <c r="H2668"/>
      <c r="I2668"/>
      <c r="J2668"/>
      <c r="K2668"/>
      <c r="L2668"/>
      <c r="M2668"/>
      <c r="N2668"/>
      <c r="O2668"/>
      <c r="P2668"/>
      <c r="Q2668" s="66"/>
      <c r="R2668" s="66"/>
    </row>
    <row r="2669" spans="7:18" x14ac:dyDescent="0.25">
      <c r="G2669"/>
      <c r="H2669"/>
      <c r="I2669"/>
      <c r="J2669"/>
      <c r="K2669"/>
      <c r="L2669"/>
      <c r="M2669"/>
      <c r="N2669"/>
      <c r="O2669"/>
      <c r="P2669"/>
      <c r="Q2669" s="66"/>
      <c r="R2669" s="66"/>
    </row>
    <row r="2670" spans="7:18" x14ac:dyDescent="0.25">
      <c r="G2670"/>
      <c r="H2670"/>
      <c r="I2670"/>
      <c r="J2670"/>
      <c r="K2670"/>
      <c r="L2670"/>
      <c r="M2670"/>
      <c r="N2670"/>
      <c r="O2670"/>
      <c r="P2670"/>
      <c r="Q2670" s="66"/>
      <c r="R2670" s="66"/>
    </row>
    <row r="2671" spans="7:18" x14ac:dyDescent="0.25">
      <c r="G2671"/>
      <c r="H2671"/>
      <c r="I2671"/>
      <c r="J2671"/>
      <c r="K2671"/>
      <c r="L2671"/>
      <c r="M2671"/>
      <c r="N2671"/>
      <c r="O2671"/>
      <c r="P2671"/>
      <c r="Q2671" s="66"/>
      <c r="R2671" s="66"/>
    </row>
    <row r="2672" spans="7:18" x14ac:dyDescent="0.25">
      <c r="G2672"/>
      <c r="H2672"/>
      <c r="I2672"/>
      <c r="J2672"/>
      <c r="K2672"/>
      <c r="L2672"/>
      <c r="M2672"/>
      <c r="N2672"/>
      <c r="O2672"/>
      <c r="P2672"/>
      <c r="Q2672" s="66"/>
      <c r="R2672" s="66"/>
    </row>
    <row r="2673" spans="7:18" x14ac:dyDescent="0.25">
      <c r="G2673"/>
      <c r="H2673"/>
      <c r="I2673"/>
      <c r="J2673"/>
      <c r="K2673"/>
      <c r="L2673"/>
      <c r="M2673"/>
      <c r="N2673"/>
      <c r="O2673"/>
      <c r="P2673"/>
      <c r="Q2673" s="66"/>
      <c r="R2673" s="66"/>
    </row>
    <row r="2674" spans="7:18" x14ac:dyDescent="0.25">
      <c r="G2674"/>
      <c r="H2674"/>
      <c r="I2674"/>
      <c r="J2674"/>
      <c r="K2674"/>
      <c r="L2674"/>
      <c r="M2674"/>
      <c r="N2674"/>
      <c r="O2674"/>
      <c r="P2674"/>
      <c r="Q2674" s="66"/>
      <c r="R2674" s="66"/>
    </row>
    <row r="2675" spans="7:18" x14ac:dyDescent="0.25">
      <c r="G2675"/>
      <c r="H2675"/>
      <c r="I2675"/>
      <c r="J2675"/>
      <c r="K2675"/>
      <c r="L2675"/>
      <c r="M2675"/>
      <c r="N2675"/>
      <c r="O2675"/>
      <c r="P2675"/>
      <c r="Q2675" s="66"/>
      <c r="R2675" s="66"/>
    </row>
    <row r="2676" spans="7:18" x14ac:dyDescent="0.25">
      <c r="G2676"/>
      <c r="H2676"/>
      <c r="I2676"/>
      <c r="J2676"/>
      <c r="K2676"/>
      <c r="L2676"/>
      <c r="M2676"/>
      <c r="N2676"/>
      <c r="O2676"/>
      <c r="P2676"/>
      <c r="Q2676" s="66"/>
      <c r="R2676" s="66"/>
    </row>
    <row r="2677" spans="7:18" x14ac:dyDescent="0.25">
      <c r="G2677"/>
      <c r="H2677"/>
      <c r="I2677"/>
      <c r="J2677"/>
      <c r="K2677"/>
      <c r="L2677"/>
      <c r="M2677"/>
      <c r="N2677"/>
      <c r="O2677"/>
      <c r="P2677"/>
      <c r="Q2677" s="66"/>
      <c r="R2677" s="66"/>
    </row>
    <row r="2678" spans="7:18" x14ac:dyDescent="0.25">
      <c r="G2678"/>
      <c r="H2678"/>
      <c r="I2678"/>
      <c r="J2678"/>
      <c r="K2678"/>
      <c r="L2678"/>
      <c r="M2678"/>
      <c r="N2678"/>
      <c r="O2678"/>
      <c r="P2678"/>
      <c r="Q2678" s="66"/>
      <c r="R2678" s="66"/>
    </row>
    <row r="2679" spans="7:18" x14ac:dyDescent="0.25">
      <c r="G2679"/>
      <c r="H2679"/>
      <c r="I2679"/>
      <c r="J2679"/>
      <c r="K2679"/>
      <c r="L2679"/>
      <c r="M2679"/>
      <c r="N2679"/>
      <c r="O2679"/>
      <c r="P2679"/>
      <c r="Q2679" s="66"/>
      <c r="R2679" s="66"/>
    </row>
    <row r="2680" spans="7:18" x14ac:dyDescent="0.25">
      <c r="G2680"/>
      <c r="H2680"/>
      <c r="I2680"/>
      <c r="J2680"/>
      <c r="K2680"/>
      <c r="L2680"/>
      <c r="M2680"/>
      <c r="N2680"/>
      <c r="O2680"/>
      <c r="P2680"/>
      <c r="Q2680" s="66"/>
      <c r="R2680" s="66"/>
    </row>
    <row r="2681" spans="7:18" x14ac:dyDescent="0.25">
      <c r="G2681"/>
      <c r="H2681"/>
      <c r="I2681"/>
      <c r="J2681"/>
      <c r="K2681"/>
      <c r="L2681"/>
      <c r="M2681"/>
      <c r="N2681"/>
      <c r="O2681"/>
      <c r="P2681"/>
      <c r="Q2681" s="66"/>
      <c r="R2681" s="66"/>
    </row>
    <row r="2682" spans="7:18" x14ac:dyDescent="0.25">
      <c r="G2682"/>
      <c r="H2682"/>
      <c r="I2682"/>
      <c r="J2682"/>
      <c r="K2682"/>
      <c r="L2682"/>
      <c r="M2682"/>
      <c r="N2682"/>
      <c r="O2682"/>
      <c r="P2682"/>
      <c r="Q2682" s="66"/>
      <c r="R2682" s="66"/>
    </row>
    <row r="2683" spans="7:18" x14ac:dyDescent="0.25">
      <c r="G2683"/>
      <c r="H2683"/>
      <c r="I2683"/>
      <c r="J2683"/>
      <c r="K2683"/>
      <c r="L2683"/>
      <c r="M2683"/>
      <c r="N2683"/>
      <c r="O2683"/>
      <c r="P2683"/>
      <c r="Q2683" s="66"/>
      <c r="R2683" s="66"/>
    </row>
    <row r="2684" spans="7:18" x14ac:dyDescent="0.25">
      <c r="G2684"/>
      <c r="H2684"/>
      <c r="I2684"/>
      <c r="J2684"/>
      <c r="K2684"/>
      <c r="L2684"/>
      <c r="M2684"/>
      <c r="N2684"/>
      <c r="O2684"/>
      <c r="P2684"/>
      <c r="Q2684" s="66"/>
      <c r="R2684" s="66"/>
    </row>
    <row r="2685" spans="7:18" x14ac:dyDescent="0.25">
      <c r="G2685"/>
      <c r="H2685"/>
      <c r="I2685"/>
      <c r="J2685"/>
      <c r="K2685"/>
      <c r="L2685"/>
      <c r="M2685"/>
      <c r="N2685"/>
      <c r="O2685"/>
      <c r="P2685"/>
      <c r="Q2685" s="66"/>
      <c r="R2685" s="66"/>
    </row>
    <row r="2686" spans="7:18" x14ac:dyDescent="0.25">
      <c r="G2686"/>
      <c r="H2686"/>
      <c r="I2686"/>
      <c r="J2686"/>
      <c r="K2686"/>
      <c r="L2686"/>
      <c r="M2686"/>
      <c r="N2686"/>
      <c r="O2686"/>
      <c r="P2686"/>
      <c r="Q2686" s="66"/>
      <c r="R2686" s="66"/>
    </row>
    <row r="2687" spans="7:18" x14ac:dyDescent="0.25">
      <c r="G2687"/>
      <c r="H2687"/>
      <c r="I2687"/>
      <c r="J2687"/>
      <c r="K2687"/>
      <c r="L2687"/>
      <c r="M2687"/>
      <c r="N2687"/>
      <c r="O2687"/>
      <c r="P2687"/>
      <c r="Q2687" s="66"/>
      <c r="R2687" s="66"/>
    </row>
    <row r="2688" spans="7:18" x14ac:dyDescent="0.25">
      <c r="G2688"/>
      <c r="H2688"/>
      <c r="I2688"/>
      <c r="J2688"/>
      <c r="K2688"/>
      <c r="L2688"/>
      <c r="M2688"/>
      <c r="N2688"/>
      <c r="O2688"/>
      <c r="P2688"/>
      <c r="Q2688" s="66"/>
      <c r="R2688" s="66"/>
    </row>
    <row r="2689" spans="7:18" x14ac:dyDescent="0.25">
      <c r="G2689"/>
      <c r="H2689"/>
      <c r="I2689"/>
      <c r="J2689"/>
      <c r="K2689"/>
      <c r="L2689"/>
      <c r="M2689"/>
      <c r="N2689"/>
      <c r="O2689"/>
      <c r="P2689"/>
      <c r="Q2689" s="66"/>
      <c r="R2689" s="66"/>
    </row>
    <row r="2690" spans="7:18" x14ac:dyDescent="0.25">
      <c r="G2690"/>
      <c r="H2690"/>
      <c r="I2690"/>
      <c r="J2690"/>
      <c r="K2690"/>
      <c r="L2690"/>
      <c r="M2690"/>
      <c r="N2690"/>
      <c r="O2690"/>
      <c r="P2690"/>
      <c r="Q2690" s="66"/>
      <c r="R2690" s="66"/>
    </row>
    <row r="2691" spans="7:18" x14ac:dyDescent="0.25">
      <c r="G2691"/>
      <c r="H2691"/>
      <c r="I2691"/>
      <c r="J2691"/>
      <c r="K2691"/>
      <c r="L2691"/>
      <c r="M2691"/>
      <c r="N2691"/>
      <c r="O2691"/>
      <c r="P2691"/>
      <c r="Q2691" s="66"/>
      <c r="R2691" s="66"/>
    </row>
    <row r="2692" spans="7:18" x14ac:dyDescent="0.25">
      <c r="G2692"/>
      <c r="H2692"/>
      <c r="I2692"/>
      <c r="J2692"/>
      <c r="K2692"/>
      <c r="L2692"/>
      <c r="M2692"/>
      <c r="N2692"/>
      <c r="O2692"/>
      <c r="P2692"/>
      <c r="Q2692" s="66"/>
      <c r="R2692" s="66"/>
    </row>
    <row r="2693" spans="7:18" x14ac:dyDescent="0.25">
      <c r="G2693"/>
      <c r="H2693"/>
      <c r="I2693"/>
      <c r="J2693"/>
      <c r="K2693"/>
      <c r="L2693"/>
      <c r="M2693"/>
      <c r="N2693"/>
      <c r="O2693"/>
      <c r="P2693"/>
      <c r="Q2693" s="66"/>
      <c r="R2693" s="66"/>
    </row>
    <row r="2694" spans="7:18" x14ac:dyDescent="0.25">
      <c r="G2694"/>
      <c r="H2694"/>
      <c r="I2694"/>
      <c r="J2694"/>
      <c r="K2694"/>
      <c r="L2694"/>
      <c r="M2694"/>
      <c r="N2694"/>
      <c r="O2694"/>
      <c r="P2694"/>
      <c r="Q2694" s="66"/>
      <c r="R2694" s="66"/>
    </row>
    <row r="2695" spans="7:18" x14ac:dyDescent="0.25">
      <c r="G2695"/>
      <c r="H2695"/>
      <c r="I2695"/>
      <c r="J2695"/>
      <c r="K2695"/>
      <c r="L2695"/>
      <c r="M2695"/>
      <c r="N2695"/>
      <c r="O2695"/>
      <c r="P2695"/>
      <c r="Q2695" s="66"/>
      <c r="R2695" s="66"/>
    </row>
    <row r="2696" spans="7:18" x14ac:dyDescent="0.25">
      <c r="G2696"/>
      <c r="H2696"/>
      <c r="I2696"/>
      <c r="J2696"/>
      <c r="K2696"/>
      <c r="L2696"/>
      <c r="M2696"/>
      <c r="N2696"/>
      <c r="O2696"/>
      <c r="P2696"/>
      <c r="Q2696" s="66"/>
      <c r="R2696" s="66"/>
    </row>
    <row r="2697" spans="7:18" x14ac:dyDescent="0.25">
      <c r="G2697"/>
      <c r="H2697"/>
      <c r="I2697"/>
      <c r="J2697"/>
      <c r="K2697"/>
      <c r="L2697"/>
      <c r="M2697"/>
      <c r="N2697"/>
      <c r="O2697"/>
      <c r="P2697"/>
      <c r="Q2697" s="66"/>
      <c r="R2697" s="66"/>
    </row>
    <row r="2698" spans="7:18" x14ac:dyDescent="0.25">
      <c r="G2698"/>
      <c r="H2698"/>
      <c r="I2698"/>
      <c r="J2698"/>
      <c r="K2698"/>
      <c r="L2698"/>
      <c r="M2698"/>
      <c r="N2698"/>
      <c r="O2698"/>
      <c r="P2698"/>
      <c r="Q2698" s="66"/>
      <c r="R2698" s="66"/>
    </row>
    <row r="2699" spans="7:18" x14ac:dyDescent="0.25">
      <c r="G2699"/>
      <c r="H2699"/>
      <c r="I2699"/>
      <c r="J2699"/>
      <c r="K2699"/>
      <c r="L2699"/>
      <c r="M2699"/>
      <c r="N2699"/>
      <c r="O2699"/>
      <c r="P2699"/>
      <c r="Q2699" s="66"/>
      <c r="R2699" s="66"/>
    </row>
    <row r="2700" spans="7:18" x14ac:dyDescent="0.25">
      <c r="G2700"/>
      <c r="H2700"/>
      <c r="I2700"/>
      <c r="J2700"/>
      <c r="K2700"/>
      <c r="L2700"/>
      <c r="M2700"/>
      <c r="N2700"/>
      <c r="O2700"/>
      <c r="P2700"/>
      <c r="Q2700" s="66"/>
      <c r="R2700" s="66"/>
    </row>
    <row r="2701" spans="7:18" x14ac:dyDescent="0.25">
      <c r="G2701"/>
      <c r="H2701"/>
      <c r="I2701"/>
      <c r="J2701"/>
      <c r="K2701"/>
      <c r="L2701"/>
      <c r="M2701"/>
      <c r="N2701"/>
      <c r="O2701"/>
      <c r="P2701"/>
      <c r="Q2701" s="66"/>
      <c r="R2701" s="66"/>
    </row>
    <row r="2702" spans="7:18" x14ac:dyDescent="0.25">
      <c r="G2702"/>
      <c r="H2702"/>
      <c r="I2702"/>
      <c r="J2702"/>
      <c r="K2702"/>
      <c r="L2702"/>
      <c r="M2702"/>
      <c r="N2702"/>
      <c r="O2702"/>
      <c r="P2702"/>
      <c r="Q2702" s="66"/>
      <c r="R2702" s="66"/>
    </row>
    <row r="2703" spans="7:18" x14ac:dyDescent="0.25">
      <c r="G2703"/>
      <c r="H2703"/>
      <c r="I2703"/>
      <c r="J2703"/>
      <c r="K2703"/>
      <c r="L2703"/>
      <c r="M2703"/>
      <c r="N2703"/>
      <c r="O2703"/>
      <c r="P2703"/>
      <c r="Q2703" s="66"/>
      <c r="R2703" s="66"/>
    </row>
    <row r="2704" spans="7:18" x14ac:dyDescent="0.25">
      <c r="G2704"/>
      <c r="H2704"/>
      <c r="I2704"/>
      <c r="J2704"/>
      <c r="K2704"/>
      <c r="L2704"/>
      <c r="M2704"/>
      <c r="N2704"/>
      <c r="O2704"/>
      <c r="P2704"/>
      <c r="Q2704" s="66"/>
      <c r="R2704" s="66"/>
    </row>
    <row r="2705" spans="7:18" x14ac:dyDescent="0.25">
      <c r="G2705"/>
      <c r="H2705"/>
      <c r="I2705"/>
      <c r="J2705"/>
      <c r="K2705"/>
      <c r="L2705"/>
      <c r="M2705"/>
      <c r="N2705"/>
      <c r="O2705"/>
      <c r="P2705"/>
      <c r="Q2705" s="66"/>
      <c r="R2705" s="66"/>
    </row>
    <row r="2706" spans="7:18" x14ac:dyDescent="0.25">
      <c r="G2706"/>
      <c r="H2706"/>
      <c r="I2706"/>
      <c r="J2706"/>
      <c r="K2706"/>
      <c r="L2706"/>
      <c r="M2706"/>
      <c r="N2706"/>
      <c r="O2706"/>
      <c r="P2706"/>
      <c r="Q2706" s="66"/>
      <c r="R2706" s="66"/>
    </row>
    <row r="2707" spans="7:18" x14ac:dyDescent="0.25">
      <c r="G2707"/>
      <c r="H2707"/>
      <c r="I2707"/>
      <c r="J2707"/>
      <c r="K2707"/>
      <c r="L2707"/>
      <c r="M2707"/>
      <c r="N2707"/>
      <c r="O2707"/>
      <c r="P2707"/>
      <c r="Q2707" s="66"/>
      <c r="R2707" s="66"/>
    </row>
    <row r="2708" spans="7:18" x14ac:dyDescent="0.25">
      <c r="G2708"/>
      <c r="H2708"/>
      <c r="I2708"/>
      <c r="J2708"/>
      <c r="K2708"/>
      <c r="L2708"/>
      <c r="M2708"/>
      <c r="N2708"/>
      <c r="O2708"/>
      <c r="P2708"/>
      <c r="Q2708" s="66"/>
      <c r="R2708" s="66"/>
    </row>
    <row r="2709" spans="7:18" x14ac:dyDescent="0.25">
      <c r="G2709"/>
      <c r="H2709"/>
      <c r="I2709"/>
      <c r="J2709"/>
      <c r="K2709"/>
      <c r="L2709"/>
      <c r="M2709"/>
      <c r="N2709"/>
      <c r="O2709"/>
      <c r="P2709"/>
      <c r="Q2709" s="66"/>
      <c r="R2709" s="66"/>
    </row>
    <row r="2710" spans="7:18" x14ac:dyDescent="0.25">
      <c r="G2710"/>
      <c r="H2710"/>
      <c r="I2710"/>
      <c r="J2710"/>
      <c r="K2710"/>
      <c r="L2710"/>
      <c r="M2710"/>
      <c r="N2710"/>
      <c r="O2710"/>
      <c r="P2710"/>
      <c r="Q2710" s="66"/>
      <c r="R2710" s="66"/>
    </row>
    <row r="2711" spans="7:18" x14ac:dyDescent="0.25">
      <c r="G2711"/>
      <c r="H2711"/>
      <c r="I2711"/>
      <c r="J2711"/>
      <c r="K2711"/>
      <c r="L2711"/>
      <c r="M2711"/>
      <c r="N2711"/>
      <c r="O2711"/>
      <c r="P2711"/>
      <c r="Q2711" s="66"/>
      <c r="R2711" s="66"/>
    </row>
    <row r="2712" spans="7:18" x14ac:dyDescent="0.25">
      <c r="G2712"/>
      <c r="H2712"/>
      <c r="I2712"/>
      <c r="J2712"/>
      <c r="K2712"/>
      <c r="L2712"/>
      <c r="M2712"/>
      <c r="N2712"/>
      <c r="O2712"/>
      <c r="P2712"/>
      <c r="Q2712" s="66"/>
      <c r="R2712" s="66"/>
    </row>
    <row r="2713" spans="7:18" x14ac:dyDescent="0.25">
      <c r="G2713"/>
      <c r="H2713"/>
      <c r="I2713"/>
      <c r="J2713"/>
      <c r="K2713"/>
      <c r="L2713"/>
      <c r="M2713"/>
      <c r="N2713"/>
      <c r="O2713"/>
      <c r="P2713"/>
      <c r="Q2713" s="66"/>
      <c r="R2713" s="66"/>
    </row>
    <row r="2714" spans="7:18" x14ac:dyDescent="0.25">
      <c r="G2714"/>
      <c r="H2714"/>
      <c r="I2714"/>
      <c r="J2714"/>
      <c r="K2714"/>
      <c r="L2714"/>
      <c r="M2714"/>
      <c r="N2714"/>
      <c r="O2714"/>
      <c r="P2714"/>
      <c r="Q2714" s="66"/>
      <c r="R2714" s="66"/>
    </row>
    <row r="2715" spans="7:18" x14ac:dyDescent="0.25">
      <c r="G2715"/>
      <c r="H2715"/>
      <c r="I2715"/>
      <c r="J2715"/>
      <c r="K2715"/>
      <c r="L2715"/>
      <c r="M2715"/>
      <c r="N2715"/>
      <c r="O2715"/>
      <c r="P2715"/>
      <c r="Q2715" s="66"/>
      <c r="R2715" s="66"/>
    </row>
    <row r="2716" spans="7:18" x14ac:dyDescent="0.25">
      <c r="G2716"/>
      <c r="H2716"/>
      <c r="I2716"/>
      <c r="J2716"/>
      <c r="K2716"/>
      <c r="L2716"/>
      <c r="M2716"/>
      <c r="N2716"/>
      <c r="O2716"/>
      <c r="P2716"/>
      <c r="Q2716" s="66"/>
      <c r="R2716" s="66"/>
    </row>
    <row r="2717" spans="7:18" x14ac:dyDescent="0.25">
      <c r="G2717"/>
      <c r="H2717"/>
      <c r="I2717"/>
      <c r="J2717"/>
      <c r="K2717"/>
      <c r="L2717"/>
      <c r="M2717"/>
      <c r="N2717"/>
      <c r="O2717"/>
      <c r="P2717"/>
      <c r="Q2717" s="66"/>
      <c r="R2717" s="66"/>
    </row>
    <row r="2718" spans="7:18" x14ac:dyDescent="0.25">
      <c r="G2718"/>
      <c r="H2718"/>
      <c r="I2718"/>
      <c r="J2718"/>
      <c r="K2718"/>
      <c r="L2718"/>
      <c r="M2718"/>
      <c r="N2718"/>
      <c r="O2718"/>
      <c r="P2718"/>
      <c r="Q2718" s="66"/>
      <c r="R2718" s="66"/>
    </row>
    <row r="2719" spans="7:18" x14ac:dyDescent="0.25">
      <c r="G2719"/>
      <c r="H2719"/>
      <c r="I2719"/>
      <c r="J2719"/>
      <c r="K2719"/>
      <c r="L2719"/>
      <c r="M2719"/>
      <c r="N2719"/>
      <c r="O2719"/>
      <c r="P2719"/>
      <c r="Q2719" s="66"/>
      <c r="R2719" s="66"/>
    </row>
    <row r="2720" spans="7:18" x14ac:dyDescent="0.25">
      <c r="G2720"/>
      <c r="H2720"/>
      <c r="I2720"/>
      <c r="J2720"/>
      <c r="K2720"/>
      <c r="L2720"/>
      <c r="M2720"/>
      <c r="N2720"/>
      <c r="O2720"/>
      <c r="P2720"/>
      <c r="Q2720" s="66"/>
      <c r="R2720" s="66"/>
    </row>
    <row r="2721" spans="7:18" x14ac:dyDescent="0.25">
      <c r="G2721"/>
      <c r="H2721"/>
      <c r="I2721"/>
      <c r="J2721"/>
      <c r="K2721"/>
      <c r="L2721"/>
      <c r="M2721"/>
      <c r="N2721"/>
      <c r="O2721"/>
      <c r="P2721"/>
      <c r="Q2721" s="66"/>
      <c r="R2721" s="66"/>
    </row>
    <row r="2722" spans="7:18" x14ac:dyDescent="0.25">
      <c r="G2722"/>
      <c r="H2722"/>
      <c r="I2722"/>
      <c r="J2722"/>
      <c r="K2722"/>
      <c r="L2722"/>
      <c r="M2722"/>
      <c r="N2722"/>
      <c r="O2722"/>
      <c r="P2722"/>
      <c r="Q2722" s="66"/>
      <c r="R2722" s="66"/>
    </row>
    <row r="2723" spans="7:18" x14ac:dyDescent="0.25">
      <c r="G2723"/>
      <c r="H2723"/>
      <c r="I2723"/>
      <c r="J2723"/>
      <c r="K2723"/>
      <c r="L2723"/>
      <c r="M2723"/>
      <c r="N2723"/>
      <c r="O2723"/>
      <c r="P2723"/>
      <c r="Q2723" s="66"/>
      <c r="R2723" s="66"/>
    </row>
    <row r="2724" spans="7:18" x14ac:dyDescent="0.25">
      <c r="G2724"/>
      <c r="H2724"/>
      <c r="I2724"/>
      <c r="J2724"/>
      <c r="K2724"/>
      <c r="L2724"/>
      <c r="M2724"/>
      <c r="N2724"/>
      <c r="O2724"/>
      <c r="P2724"/>
      <c r="Q2724" s="66"/>
      <c r="R2724" s="66"/>
    </row>
    <row r="2725" spans="7:18" x14ac:dyDescent="0.25">
      <c r="G2725"/>
      <c r="H2725"/>
      <c r="I2725"/>
      <c r="J2725"/>
      <c r="K2725"/>
      <c r="L2725"/>
      <c r="M2725"/>
      <c r="N2725"/>
      <c r="O2725"/>
      <c r="P2725"/>
      <c r="Q2725" s="66"/>
      <c r="R2725" s="66"/>
    </row>
    <row r="2726" spans="7:18" x14ac:dyDescent="0.25">
      <c r="G2726"/>
      <c r="H2726"/>
      <c r="I2726"/>
      <c r="J2726"/>
      <c r="K2726"/>
      <c r="L2726"/>
      <c r="M2726"/>
      <c r="N2726"/>
      <c r="O2726"/>
      <c r="P2726"/>
      <c r="Q2726" s="66"/>
      <c r="R2726" s="66"/>
    </row>
    <row r="2727" spans="7:18" x14ac:dyDescent="0.25">
      <c r="G2727"/>
      <c r="H2727"/>
      <c r="I2727"/>
      <c r="J2727"/>
      <c r="K2727"/>
      <c r="L2727"/>
      <c r="M2727"/>
      <c r="N2727"/>
      <c r="O2727"/>
      <c r="P2727"/>
      <c r="Q2727" s="66"/>
      <c r="R2727" s="66"/>
    </row>
    <row r="2728" spans="7:18" x14ac:dyDescent="0.25">
      <c r="G2728"/>
      <c r="H2728"/>
      <c r="I2728"/>
      <c r="J2728"/>
      <c r="K2728"/>
      <c r="L2728"/>
      <c r="M2728"/>
      <c r="N2728"/>
      <c r="O2728"/>
      <c r="P2728"/>
      <c r="Q2728" s="66"/>
      <c r="R2728" s="66"/>
    </row>
    <row r="2729" spans="7:18" x14ac:dyDescent="0.25">
      <c r="G2729"/>
      <c r="H2729"/>
      <c r="I2729"/>
      <c r="J2729"/>
      <c r="K2729"/>
      <c r="L2729"/>
      <c r="M2729"/>
      <c r="N2729"/>
      <c r="O2729"/>
      <c r="P2729"/>
      <c r="Q2729" s="66"/>
      <c r="R2729" s="66"/>
    </row>
    <row r="2730" spans="7:18" x14ac:dyDescent="0.25">
      <c r="G2730"/>
      <c r="H2730"/>
      <c r="I2730"/>
      <c r="J2730"/>
      <c r="K2730"/>
      <c r="L2730"/>
      <c r="M2730"/>
      <c r="N2730"/>
      <c r="O2730"/>
      <c r="P2730"/>
      <c r="Q2730" s="66"/>
      <c r="R2730" s="66"/>
    </row>
    <row r="2731" spans="7:18" x14ac:dyDescent="0.25">
      <c r="G2731"/>
      <c r="H2731"/>
      <c r="I2731"/>
      <c r="J2731"/>
      <c r="K2731"/>
      <c r="L2731"/>
      <c r="M2731"/>
      <c r="N2731"/>
      <c r="O2731"/>
      <c r="P2731"/>
      <c r="Q2731" s="66"/>
      <c r="R2731" s="66"/>
    </row>
    <row r="2732" spans="7:18" x14ac:dyDescent="0.25">
      <c r="G2732"/>
      <c r="H2732"/>
      <c r="I2732"/>
      <c r="J2732"/>
      <c r="K2732"/>
      <c r="L2732"/>
      <c r="M2732"/>
      <c r="N2732"/>
      <c r="O2732"/>
      <c r="P2732"/>
      <c r="Q2732" s="66"/>
      <c r="R2732" s="66"/>
    </row>
    <row r="2733" spans="7:18" x14ac:dyDescent="0.25">
      <c r="G2733"/>
      <c r="H2733"/>
      <c r="I2733"/>
      <c r="J2733"/>
      <c r="K2733"/>
      <c r="L2733"/>
      <c r="M2733"/>
      <c r="N2733"/>
      <c r="O2733"/>
      <c r="P2733"/>
      <c r="Q2733" s="66"/>
      <c r="R2733" s="66"/>
    </row>
    <row r="2734" spans="7:18" x14ac:dyDescent="0.25">
      <c r="G2734"/>
      <c r="H2734"/>
      <c r="I2734"/>
      <c r="J2734"/>
      <c r="K2734"/>
      <c r="L2734"/>
      <c r="M2734"/>
      <c r="N2734"/>
      <c r="O2734"/>
      <c r="P2734"/>
      <c r="Q2734" s="66"/>
      <c r="R2734" s="66"/>
    </row>
    <row r="2735" spans="7:18" x14ac:dyDescent="0.25">
      <c r="G2735"/>
      <c r="H2735"/>
      <c r="I2735"/>
      <c r="J2735"/>
      <c r="K2735"/>
      <c r="L2735"/>
      <c r="M2735"/>
      <c r="N2735"/>
      <c r="O2735"/>
      <c r="P2735"/>
      <c r="Q2735" s="66"/>
      <c r="R2735" s="66"/>
    </row>
    <row r="2736" spans="7:18" x14ac:dyDescent="0.25">
      <c r="G2736"/>
      <c r="H2736"/>
      <c r="I2736"/>
      <c r="J2736"/>
      <c r="K2736"/>
      <c r="L2736"/>
      <c r="M2736"/>
      <c r="N2736"/>
      <c r="O2736"/>
      <c r="P2736"/>
      <c r="Q2736" s="66"/>
      <c r="R2736" s="66"/>
    </row>
    <row r="2737" spans="7:18" x14ac:dyDescent="0.25">
      <c r="G2737"/>
      <c r="H2737"/>
      <c r="I2737"/>
      <c r="J2737"/>
      <c r="K2737"/>
      <c r="L2737"/>
      <c r="M2737"/>
      <c r="N2737"/>
      <c r="O2737"/>
      <c r="P2737"/>
      <c r="Q2737" s="66"/>
      <c r="R2737" s="66"/>
    </row>
    <row r="2738" spans="7:18" x14ac:dyDescent="0.25">
      <c r="G2738"/>
      <c r="H2738"/>
      <c r="I2738"/>
      <c r="J2738"/>
      <c r="K2738"/>
      <c r="L2738"/>
      <c r="M2738"/>
      <c r="N2738"/>
      <c r="O2738"/>
      <c r="P2738"/>
      <c r="Q2738" s="66"/>
      <c r="R2738" s="66"/>
    </row>
    <row r="2739" spans="7:18" x14ac:dyDescent="0.25">
      <c r="G2739"/>
      <c r="H2739"/>
      <c r="I2739"/>
      <c r="J2739"/>
      <c r="K2739"/>
      <c r="L2739"/>
      <c r="M2739"/>
      <c r="N2739"/>
      <c r="O2739"/>
      <c r="P2739"/>
      <c r="Q2739" s="66"/>
      <c r="R2739" s="66"/>
    </row>
    <row r="2740" spans="7:18" x14ac:dyDescent="0.25">
      <c r="G2740"/>
      <c r="H2740"/>
      <c r="I2740"/>
      <c r="J2740"/>
      <c r="K2740"/>
      <c r="L2740"/>
      <c r="M2740"/>
      <c r="N2740"/>
      <c r="O2740"/>
      <c r="P2740"/>
      <c r="Q2740" s="66"/>
      <c r="R2740" s="66"/>
    </row>
    <row r="2741" spans="7:18" x14ac:dyDescent="0.25">
      <c r="G2741"/>
      <c r="H2741"/>
      <c r="I2741"/>
      <c r="J2741"/>
      <c r="K2741"/>
      <c r="L2741"/>
      <c r="M2741"/>
      <c r="N2741"/>
      <c r="O2741"/>
      <c r="P2741"/>
      <c r="Q2741" s="66"/>
      <c r="R2741" s="66"/>
    </row>
    <row r="2742" spans="7:18" x14ac:dyDescent="0.25">
      <c r="G2742"/>
      <c r="H2742"/>
      <c r="I2742"/>
      <c r="J2742"/>
      <c r="K2742"/>
      <c r="L2742"/>
      <c r="M2742"/>
      <c r="N2742"/>
      <c r="O2742"/>
      <c r="P2742"/>
      <c r="Q2742" s="66"/>
      <c r="R2742" s="66"/>
    </row>
    <row r="2743" spans="7:18" x14ac:dyDescent="0.25">
      <c r="G2743"/>
      <c r="H2743"/>
      <c r="I2743"/>
      <c r="J2743"/>
      <c r="K2743"/>
      <c r="L2743"/>
      <c r="M2743"/>
      <c r="N2743"/>
      <c r="O2743"/>
      <c r="P2743"/>
      <c r="Q2743" s="66"/>
      <c r="R2743" s="66"/>
    </row>
    <row r="2744" spans="7:18" x14ac:dyDescent="0.25">
      <c r="G2744"/>
      <c r="H2744"/>
      <c r="I2744"/>
      <c r="J2744"/>
      <c r="K2744"/>
      <c r="L2744"/>
      <c r="M2744"/>
      <c r="N2744"/>
      <c r="O2744"/>
      <c r="P2744"/>
      <c r="Q2744" s="66"/>
      <c r="R2744" s="66"/>
    </row>
    <row r="2745" spans="7:18" x14ac:dyDescent="0.25">
      <c r="G2745"/>
      <c r="H2745"/>
      <c r="I2745"/>
      <c r="J2745"/>
      <c r="K2745"/>
      <c r="L2745"/>
      <c r="M2745"/>
      <c r="N2745"/>
      <c r="O2745"/>
      <c r="P2745"/>
      <c r="Q2745" s="66"/>
      <c r="R2745" s="66"/>
    </row>
    <row r="2746" spans="7:18" x14ac:dyDescent="0.25">
      <c r="G2746"/>
      <c r="H2746"/>
      <c r="I2746"/>
      <c r="J2746"/>
      <c r="K2746"/>
      <c r="L2746"/>
      <c r="M2746"/>
      <c r="N2746"/>
      <c r="O2746"/>
      <c r="P2746"/>
      <c r="Q2746" s="66"/>
      <c r="R2746" s="66"/>
    </row>
    <row r="2747" spans="7:18" x14ac:dyDescent="0.25">
      <c r="G2747"/>
      <c r="H2747"/>
      <c r="I2747"/>
      <c r="J2747"/>
      <c r="K2747"/>
      <c r="L2747"/>
      <c r="M2747"/>
      <c r="N2747"/>
      <c r="O2747"/>
      <c r="P2747"/>
      <c r="Q2747" s="66"/>
      <c r="R2747" s="66"/>
    </row>
    <row r="2748" spans="7:18" x14ac:dyDescent="0.25">
      <c r="G2748"/>
      <c r="H2748"/>
      <c r="I2748"/>
      <c r="J2748"/>
      <c r="K2748"/>
      <c r="L2748"/>
      <c r="M2748"/>
      <c r="N2748"/>
      <c r="O2748"/>
      <c r="P2748"/>
      <c r="Q2748" s="66"/>
      <c r="R2748" s="66"/>
    </row>
    <row r="2749" spans="7:18" x14ac:dyDescent="0.25">
      <c r="G2749"/>
      <c r="H2749"/>
      <c r="I2749"/>
      <c r="J2749"/>
      <c r="K2749"/>
      <c r="L2749"/>
      <c r="M2749"/>
      <c r="N2749"/>
      <c r="O2749"/>
      <c r="P2749"/>
      <c r="Q2749" s="66"/>
      <c r="R2749" s="66"/>
    </row>
    <row r="2750" spans="7:18" x14ac:dyDescent="0.25">
      <c r="G2750"/>
      <c r="H2750"/>
      <c r="I2750"/>
      <c r="J2750"/>
      <c r="K2750"/>
      <c r="L2750"/>
      <c r="M2750"/>
      <c r="N2750"/>
      <c r="O2750"/>
      <c r="P2750"/>
      <c r="Q2750" s="66"/>
      <c r="R2750" s="66"/>
    </row>
    <row r="2751" spans="7:18" x14ac:dyDescent="0.25">
      <c r="G2751"/>
      <c r="H2751"/>
      <c r="I2751"/>
      <c r="J2751"/>
      <c r="K2751"/>
      <c r="L2751"/>
      <c r="M2751"/>
      <c r="N2751"/>
      <c r="O2751"/>
      <c r="P2751"/>
      <c r="Q2751" s="66"/>
      <c r="R2751" s="66"/>
    </row>
    <row r="2752" spans="7:18" x14ac:dyDescent="0.25">
      <c r="G2752"/>
      <c r="H2752"/>
      <c r="I2752"/>
      <c r="J2752"/>
      <c r="K2752"/>
      <c r="L2752"/>
      <c r="M2752"/>
      <c r="N2752"/>
      <c r="O2752"/>
      <c r="P2752"/>
      <c r="Q2752" s="66"/>
      <c r="R2752" s="66"/>
    </row>
    <row r="2753" spans="7:18" x14ac:dyDescent="0.25">
      <c r="G2753"/>
      <c r="H2753"/>
      <c r="I2753"/>
      <c r="J2753"/>
      <c r="K2753"/>
      <c r="L2753"/>
      <c r="M2753"/>
      <c r="N2753"/>
      <c r="O2753"/>
      <c r="P2753"/>
      <c r="Q2753" s="66"/>
      <c r="R2753" s="66"/>
    </row>
    <row r="2754" spans="7:18" x14ac:dyDescent="0.25">
      <c r="G2754"/>
      <c r="H2754"/>
      <c r="I2754"/>
      <c r="J2754"/>
      <c r="K2754"/>
      <c r="L2754"/>
      <c r="M2754"/>
      <c r="N2754"/>
      <c r="O2754"/>
      <c r="P2754"/>
      <c r="Q2754" s="66"/>
      <c r="R2754" s="66"/>
    </row>
    <row r="2755" spans="7:18" x14ac:dyDescent="0.25">
      <c r="G2755"/>
      <c r="H2755"/>
      <c r="I2755"/>
      <c r="J2755"/>
      <c r="K2755"/>
      <c r="L2755"/>
      <c r="M2755"/>
      <c r="N2755"/>
      <c r="O2755"/>
      <c r="P2755"/>
      <c r="Q2755" s="66"/>
      <c r="R2755" s="66"/>
    </row>
    <row r="2756" spans="7:18" x14ac:dyDescent="0.25">
      <c r="G2756"/>
      <c r="H2756"/>
      <c r="I2756"/>
      <c r="J2756"/>
      <c r="K2756"/>
      <c r="L2756"/>
      <c r="M2756"/>
      <c r="N2756"/>
      <c r="O2756"/>
      <c r="P2756"/>
      <c r="Q2756" s="66"/>
      <c r="R2756" s="66"/>
    </row>
    <row r="2757" spans="7:18" x14ac:dyDescent="0.25">
      <c r="G2757"/>
      <c r="H2757"/>
      <c r="I2757"/>
      <c r="J2757"/>
      <c r="K2757"/>
      <c r="L2757"/>
      <c r="M2757"/>
      <c r="N2757"/>
      <c r="O2757"/>
      <c r="P2757"/>
      <c r="Q2757" s="66"/>
      <c r="R2757" s="66"/>
    </row>
    <row r="2758" spans="7:18" x14ac:dyDescent="0.25">
      <c r="G2758"/>
      <c r="H2758"/>
      <c r="I2758"/>
      <c r="J2758"/>
      <c r="K2758"/>
      <c r="L2758"/>
      <c r="M2758"/>
      <c r="N2758"/>
      <c r="O2758"/>
      <c r="P2758"/>
      <c r="Q2758" s="66"/>
      <c r="R2758" s="66"/>
    </row>
    <row r="2759" spans="7:18" x14ac:dyDescent="0.25">
      <c r="G2759"/>
      <c r="H2759"/>
      <c r="I2759"/>
      <c r="J2759"/>
      <c r="K2759"/>
      <c r="L2759"/>
      <c r="M2759"/>
      <c r="N2759"/>
      <c r="O2759"/>
      <c r="P2759"/>
      <c r="Q2759" s="66"/>
      <c r="R2759" s="66"/>
    </row>
    <row r="2760" spans="7:18" x14ac:dyDescent="0.25">
      <c r="G2760"/>
      <c r="H2760"/>
      <c r="I2760"/>
      <c r="J2760"/>
      <c r="K2760"/>
      <c r="L2760"/>
      <c r="M2760"/>
      <c r="N2760"/>
      <c r="O2760"/>
      <c r="P2760"/>
      <c r="Q2760" s="66"/>
      <c r="R2760" s="66"/>
    </row>
    <row r="2761" spans="7:18" x14ac:dyDescent="0.25">
      <c r="G2761"/>
      <c r="H2761"/>
      <c r="I2761"/>
      <c r="J2761"/>
      <c r="K2761"/>
      <c r="L2761"/>
      <c r="M2761"/>
      <c r="N2761"/>
      <c r="O2761"/>
      <c r="P2761"/>
      <c r="Q2761" s="66"/>
      <c r="R2761" s="66"/>
    </row>
    <row r="2762" spans="7:18" x14ac:dyDescent="0.25">
      <c r="G2762"/>
      <c r="H2762"/>
      <c r="I2762"/>
      <c r="J2762"/>
      <c r="K2762"/>
      <c r="L2762"/>
      <c r="M2762"/>
      <c r="N2762"/>
      <c r="O2762"/>
      <c r="P2762"/>
      <c r="Q2762" s="66"/>
      <c r="R2762" s="66"/>
    </row>
    <row r="2763" spans="7:18" x14ac:dyDescent="0.25">
      <c r="G2763"/>
      <c r="H2763"/>
      <c r="I2763"/>
      <c r="J2763"/>
      <c r="K2763"/>
      <c r="L2763"/>
      <c r="M2763"/>
      <c r="N2763"/>
      <c r="O2763"/>
      <c r="P2763"/>
      <c r="Q2763" s="66"/>
      <c r="R2763" s="66"/>
    </row>
    <row r="2764" spans="7:18" x14ac:dyDescent="0.25">
      <c r="G2764"/>
      <c r="H2764"/>
      <c r="I2764"/>
      <c r="J2764"/>
      <c r="K2764"/>
      <c r="L2764"/>
      <c r="M2764"/>
      <c r="N2764"/>
      <c r="O2764"/>
      <c r="P2764"/>
      <c r="Q2764" s="66"/>
      <c r="R2764" s="66"/>
    </row>
    <row r="2765" spans="7:18" x14ac:dyDescent="0.25">
      <c r="G2765"/>
      <c r="H2765"/>
      <c r="I2765"/>
      <c r="J2765"/>
      <c r="K2765"/>
      <c r="L2765"/>
      <c r="M2765"/>
      <c r="N2765"/>
      <c r="O2765"/>
      <c r="P2765"/>
      <c r="Q2765" s="66"/>
      <c r="R2765" s="66"/>
    </row>
    <row r="2766" spans="7:18" x14ac:dyDescent="0.25">
      <c r="G2766"/>
      <c r="H2766"/>
      <c r="I2766"/>
      <c r="J2766"/>
      <c r="K2766"/>
      <c r="L2766"/>
      <c r="M2766"/>
      <c r="N2766"/>
      <c r="O2766"/>
      <c r="P2766"/>
      <c r="Q2766" s="66"/>
      <c r="R2766" s="66"/>
    </row>
    <row r="2767" spans="7:18" x14ac:dyDescent="0.25">
      <c r="G2767"/>
      <c r="H2767"/>
      <c r="I2767"/>
      <c r="J2767"/>
      <c r="K2767"/>
      <c r="L2767"/>
      <c r="M2767"/>
      <c r="N2767"/>
      <c r="O2767"/>
      <c r="P2767"/>
      <c r="Q2767" s="66"/>
      <c r="R2767" s="66"/>
    </row>
    <row r="2768" spans="7:18" x14ac:dyDescent="0.25">
      <c r="G2768"/>
      <c r="H2768"/>
      <c r="I2768"/>
      <c r="J2768"/>
      <c r="K2768"/>
      <c r="L2768"/>
      <c r="M2768"/>
      <c r="N2768"/>
      <c r="O2768"/>
      <c r="P2768"/>
      <c r="Q2768" s="66"/>
      <c r="R2768" s="66"/>
    </row>
    <row r="2769" spans="7:18" x14ac:dyDescent="0.25">
      <c r="G2769"/>
      <c r="H2769"/>
      <c r="I2769"/>
      <c r="J2769"/>
      <c r="K2769"/>
      <c r="L2769"/>
      <c r="M2769"/>
      <c r="N2769"/>
      <c r="O2769"/>
      <c r="P2769"/>
      <c r="Q2769" s="66"/>
      <c r="R2769" s="66"/>
    </row>
    <row r="2770" spans="7:18" x14ac:dyDescent="0.25">
      <c r="G2770"/>
      <c r="H2770"/>
      <c r="I2770"/>
      <c r="J2770"/>
      <c r="K2770"/>
      <c r="L2770"/>
      <c r="M2770"/>
      <c r="N2770"/>
      <c r="O2770"/>
      <c r="P2770"/>
      <c r="Q2770" s="66"/>
      <c r="R2770" s="66"/>
    </row>
    <row r="2771" spans="7:18" x14ac:dyDescent="0.25">
      <c r="G2771"/>
      <c r="H2771"/>
      <c r="I2771"/>
      <c r="J2771"/>
      <c r="K2771"/>
      <c r="L2771"/>
      <c r="M2771"/>
      <c r="N2771"/>
      <c r="O2771"/>
      <c r="P2771"/>
      <c r="Q2771" s="66"/>
      <c r="R2771" s="66"/>
    </row>
    <row r="2772" spans="7:18" x14ac:dyDescent="0.25">
      <c r="G2772"/>
      <c r="H2772"/>
      <c r="I2772"/>
      <c r="J2772"/>
      <c r="K2772"/>
      <c r="L2772"/>
      <c r="M2772"/>
      <c r="N2772"/>
      <c r="O2772"/>
      <c r="P2772"/>
      <c r="Q2772" s="66"/>
      <c r="R2772" s="66"/>
    </row>
    <row r="2773" spans="7:18" x14ac:dyDescent="0.25">
      <c r="G2773"/>
      <c r="H2773"/>
      <c r="I2773"/>
      <c r="J2773"/>
      <c r="K2773"/>
      <c r="L2773"/>
      <c r="M2773"/>
      <c r="N2773"/>
      <c r="O2773"/>
      <c r="P2773"/>
      <c r="Q2773" s="66"/>
      <c r="R2773" s="66"/>
    </row>
    <row r="2774" spans="7:18" x14ac:dyDescent="0.25">
      <c r="G2774"/>
      <c r="H2774"/>
      <c r="I2774"/>
      <c r="J2774"/>
      <c r="K2774"/>
      <c r="L2774"/>
      <c r="M2774"/>
      <c r="N2774"/>
      <c r="O2774"/>
      <c r="P2774"/>
      <c r="Q2774" s="66"/>
      <c r="R2774" s="66"/>
    </row>
    <row r="2775" spans="7:18" x14ac:dyDescent="0.25">
      <c r="G2775"/>
      <c r="H2775"/>
      <c r="I2775"/>
      <c r="J2775"/>
      <c r="K2775"/>
      <c r="L2775"/>
      <c r="M2775"/>
      <c r="N2775"/>
      <c r="O2775"/>
      <c r="P2775"/>
      <c r="Q2775" s="66"/>
      <c r="R2775" s="66"/>
    </row>
    <row r="2776" spans="7:18" x14ac:dyDescent="0.25">
      <c r="G2776"/>
      <c r="H2776"/>
      <c r="I2776"/>
      <c r="J2776"/>
      <c r="K2776"/>
      <c r="L2776"/>
      <c r="M2776"/>
      <c r="N2776"/>
      <c r="O2776"/>
      <c r="P2776"/>
      <c r="Q2776" s="66"/>
      <c r="R2776" s="66"/>
    </row>
    <row r="2777" spans="7:18" x14ac:dyDescent="0.25">
      <c r="G2777"/>
      <c r="H2777"/>
      <c r="I2777"/>
      <c r="J2777"/>
      <c r="K2777"/>
      <c r="L2777"/>
      <c r="M2777"/>
      <c r="N2777"/>
      <c r="O2777"/>
      <c r="P2777"/>
      <c r="Q2777" s="66"/>
      <c r="R2777" s="66"/>
    </row>
    <row r="2778" spans="7:18" x14ac:dyDescent="0.25">
      <c r="G2778"/>
      <c r="H2778"/>
      <c r="I2778"/>
      <c r="J2778"/>
      <c r="K2778"/>
      <c r="L2778"/>
      <c r="M2778"/>
      <c r="N2778"/>
      <c r="O2778"/>
      <c r="P2778"/>
      <c r="Q2778" s="66"/>
      <c r="R2778" s="66"/>
    </row>
    <row r="2779" spans="7:18" x14ac:dyDescent="0.25">
      <c r="G2779"/>
      <c r="H2779"/>
      <c r="I2779"/>
      <c r="J2779"/>
      <c r="K2779"/>
      <c r="L2779"/>
      <c r="M2779"/>
      <c r="N2779"/>
      <c r="O2779"/>
      <c r="P2779"/>
      <c r="Q2779" s="66"/>
      <c r="R2779" s="66"/>
    </row>
    <row r="2780" spans="7:18" x14ac:dyDescent="0.25">
      <c r="G2780"/>
      <c r="H2780"/>
      <c r="I2780"/>
      <c r="J2780"/>
      <c r="K2780"/>
      <c r="L2780"/>
      <c r="M2780"/>
      <c r="N2780"/>
      <c r="O2780"/>
      <c r="P2780"/>
      <c r="Q2780" s="66"/>
      <c r="R2780" s="66"/>
    </row>
    <row r="2781" spans="7:18" x14ac:dyDescent="0.25">
      <c r="G2781"/>
      <c r="H2781"/>
      <c r="I2781"/>
      <c r="J2781"/>
      <c r="K2781"/>
      <c r="L2781"/>
      <c r="M2781"/>
      <c r="N2781"/>
      <c r="O2781"/>
      <c r="P2781"/>
      <c r="Q2781" s="66"/>
      <c r="R2781" s="66"/>
    </row>
    <row r="2782" spans="7:18" x14ac:dyDescent="0.25">
      <c r="G2782"/>
      <c r="H2782"/>
      <c r="I2782"/>
      <c r="J2782"/>
      <c r="K2782"/>
      <c r="L2782"/>
      <c r="M2782"/>
      <c r="N2782"/>
      <c r="O2782"/>
      <c r="P2782"/>
      <c r="Q2782" s="66"/>
      <c r="R2782" s="66"/>
    </row>
    <row r="2783" spans="7:18" x14ac:dyDescent="0.25">
      <c r="G2783"/>
      <c r="H2783"/>
      <c r="I2783"/>
      <c r="J2783"/>
      <c r="K2783"/>
      <c r="L2783"/>
      <c r="M2783"/>
      <c r="N2783"/>
      <c r="O2783"/>
      <c r="P2783"/>
      <c r="Q2783" s="66"/>
      <c r="R2783" s="66"/>
    </row>
    <row r="2784" spans="7:18" x14ac:dyDescent="0.25">
      <c r="G2784"/>
      <c r="H2784"/>
      <c r="I2784"/>
      <c r="J2784"/>
      <c r="K2784"/>
      <c r="L2784"/>
      <c r="M2784"/>
      <c r="N2784"/>
      <c r="O2784"/>
      <c r="P2784"/>
      <c r="Q2784" s="66"/>
      <c r="R2784" s="66"/>
    </row>
    <row r="2785" spans="7:18" x14ac:dyDescent="0.25">
      <c r="G2785"/>
      <c r="H2785"/>
      <c r="I2785"/>
      <c r="J2785"/>
      <c r="K2785"/>
      <c r="L2785"/>
      <c r="M2785"/>
      <c r="N2785"/>
      <c r="O2785"/>
      <c r="P2785"/>
      <c r="Q2785" s="66"/>
      <c r="R2785" s="66"/>
    </row>
    <row r="2786" spans="7:18" x14ac:dyDescent="0.25">
      <c r="G2786"/>
      <c r="H2786"/>
      <c r="I2786"/>
      <c r="J2786"/>
      <c r="K2786"/>
      <c r="L2786"/>
      <c r="M2786"/>
      <c r="N2786"/>
      <c r="O2786"/>
      <c r="P2786"/>
      <c r="Q2786" s="66"/>
      <c r="R2786" s="66"/>
    </row>
    <row r="2787" spans="7:18" x14ac:dyDescent="0.25">
      <c r="G2787"/>
      <c r="H2787"/>
      <c r="I2787"/>
      <c r="J2787"/>
      <c r="K2787"/>
      <c r="L2787"/>
      <c r="M2787"/>
      <c r="N2787"/>
      <c r="O2787"/>
      <c r="P2787"/>
      <c r="Q2787" s="66"/>
      <c r="R2787" s="66"/>
    </row>
    <row r="2788" spans="7:18" x14ac:dyDescent="0.25">
      <c r="G2788"/>
      <c r="H2788"/>
      <c r="I2788"/>
      <c r="J2788"/>
      <c r="K2788"/>
      <c r="L2788"/>
      <c r="M2788"/>
      <c r="N2788"/>
      <c r="O2788"/>
      <c r="P2788"/>
      <c r="Q2788" s="66"/>
      <c r="R2788" s="66"/>
    </row>
    <row r="2789" spans="7:18" x14ac:dyDescent="0.25">
      <c r="G2789"/>
      <c r="H2789"/>
      <c r="I2789"/>
      <c r="J2789"/>
      <c r="K2789"/>
      <c r="L2789"/>
      <c r="M2789"/>
      <c r="N2789"/>
      <c r="O2789"/>
      <c r="P2789"/>
      <c r="Q2789" s="66"/>
      <c r="R2789" s="66"/>
    </row>
    <row r="2790" spans="7:18" x14ac:dyDescent="0.25">
      <c r="G2790"/>
      <c r="H2790"/>
      <c r="I2790"/>
      <c r="J2790"/>
      <c r="K2790"/>
      <c r="L2790"/>
      <c r="M2790"/>
      <c r="N2790"/>
      <c r="O2790"/>
      <c r="P2790"/>
      <c r="Q2790" s="66"/>
      <c r="R2790" s="66"/>
    </row>
    <row r="2791" spans="7:18" x14ac:dyDescent="0.25">
      <c r="G2791"/>
      <c r="H2791"/>
      <c r="I2791"/>
      <c r="J2791"/>
      <c r="K2791"/>
      <c r="L2791"/>
      <c r="M2791"/>
      <c r="N2791"/>
      <c r="O2791"/>
      <c r="P2791"/>
      <c r="Q2791" s="66"/>
      <c r="R2791" s="66"/>
    </row>
    <row r="2792" spans="7:18" x14ac:dyDescent="0.25">
      <c r="G2792"/>
      <c r="H2792"/>
      <c r="I2792"/>
      <c r="J2792"/>
      <c r="K2792"/>
      <c r="L2792"/>
      <c r="M2792"/>
      <c r="N2792"/>
      <c r="O2792"/>
      <c r="P2792"/>
      <c r="Q2792" s="66"/>
      <c r="R2792" s="66"/>
    </row>
    <row r="2793" spans="7:18" x14ac:dyDescent="0.25">
      <c r="G2793"/>
      <c r="H2793"/>
      <c r="I2793"/>
      <c r="J2793"/>
      <c r="K2793"/>
      <c r="L2793"/>
      <c r="M2793"/>
      <c r="N2793"/>
      <c r="O2793"/>
      <c r="P2793"/>
      <c r="Q2793" s="66"/>
      <c r="R2793" s="66"/>
    </row>
    <row r="2794" spans="7:18" x14ac:dyDescent="0.25">
      <c r="G2794"/>
      <c r="H2794"/>
      <c r="I2794"/>
      <c r="J2794"/>
      <c r="K2794"/>
      <c r="L2794"/>
      <c r="M2794"/>
      <c r="N2794"/>
      <c r="O2794"/>
      <c r="P2794"/>
      <c r="Q2794" s="66"/>
      <c r="R2794" s="66"/>
    </row>
    <row r="2795" spans="7:18" x14ac:dyDescent="0.25">
      <c r="G2795"/>
      <c r="H2795"/>
      <c r="I2795"/>
      <c r="J2795"/>
      <c r="K2795"/>
      <c r="L2795"/>
      <c r="M2795"/>
      <c r="N2795"/>
      <c r="O2795"/>
      <c r="P2795"/>
      <c r="Q2795" s="66"/>
      <c r="R2795" s="66"/>
    </row>
    <row r="2796" spans="7:18" x14ac:dyDescent="0.25">
      <c r="G2796"/>
      <c r="H2796"/>
      <c r="I2796"/>
      <c r="J2796"/>
      <c r="K2796"/>
      <c r="L2796"/>
      <c r="M2796"/>
      <c r="N2796"/>
      <c r="O2796"/>
      <c r="P2796"/>
      <c r="Q2796" s="66"/>
      <c r="R2796" s="66"/>
    </row>
    <row r="2797" spans="7:18" x14ac:dyDescent="0.25">
      <c r="G2797"/>
      <c r="H2797"/>
      <c r="I2797"/>
      <c r="J2797"/>
      <c r="K2797"/>
      <c r="L2797"/>
      <c r="M2797"/>
      <c r="N2797"/>
      <c r="O2797"/>
      <c r="P2797"/>
      <c r="Q2797" s="66"/>
      <c r="R2797" s="66"/>
    </row>
    <row r="2798" spans="7:18" x14ac:dyDescent="0.25">
      <c r="G2798"/>
      <c r="H2798"/>
      <c r="I2798"/>
      <c r="J2798"/>
      <c r="K2798"/>
      <c r="L2798"/>
      <c r="M2798"/>
      <c r="N2798"/>
      <c r="O2798"/>
      <c r="P2798"/>
      <c r="Q2798" s="66"/>
      <c r="R2798" s="66"/>
    </row>
    <row r="2799" spans="7:18" x14ac:dyDescent="0.25">
      <c r="G2799"/>
      <c r="H2799"/>
      <c r="I2799"/>
      <c r="J2799"/>
      <c r="K2799"/>
      <c r="L2799"/>
      <c r="M2799"/>
      <c r="N2799"/>
      <c r="O2799"/>
      <c r="P2799"/>
      <c r="Q2799" s="66"/>
      <c r="R2799" s="66"/>
    </row>
    <row r="2800" spans="7:18" x14ac:dyDescent="0.25">
      <c r="G2800"/>
      <c r="H2800"/>
      <c r="I2800"/>
      <c r="J2800"/>
      <c r="K2800"/>
      <c r="L2800"/>
      <c r="M2800"/>
      <c r="N2800"/>
      <c r="O2800"/>
      <c r="P2800"/>
      <c r="Q2800" s="66"/>
      <c r="R2800" s="66"/>
    </row>
    <row r="2801" spans="7:18" x14ac:dyDescent="0.25">
      <c r="G2801"/>
      <c r="H2801"/>
      <c r="I2801"/>
      <c r="J2801"/>
      <c r="K2801"/>
      <c r="L2801"/>
      <c r="M2801"/>
      <c r="N2801"/>
      <c r="O2801"/>
      <c r="P2801"/>
      <c r="Q2801" s="66"/>
      <c r="R2801" s="66"/>
    </row>
    <row r="2802" spans="7:18" x14ac:dyDescent="0.25">
      <c r="G2802"/>
      <c r="H2802"/>
      <c r="I2802"/>
      <c r="J2802"/>
      <c r="K2802"/>
      <c r="L2802"/>
      <c r="M2802"/>
      <c r="N2802"/>
      <c r="O2802"/>
      <c r="P2802"/>
      <c r="Q2802" s="66"/>
      <c r="R2802" s="66"/>
    </row>
    <row r="2803" spans="7:18" x14ac:dyDescent="0.25">
      <c r="G2803"/>
      <c r="H2803"/>
      <c r="I2803"/>
      <c r="J2803"/>
      <c r="K2803"/>
      <c r="L2803"/>
      <c r="M2803"/>
      <c r="N2803"/>
      <c r="O2803"/>
      <c r="P2803"/>
      <c r="Q2803" s="66"/>
      <c r="R2803" s="66"/>
    </row>
    <row r="2804" spans="7:18" x14ac:dyDescent="0.25">
      <c r="G2804"/>
      <c r="H2804"/>
      <c r="I2804"/>
      <c r="J2804"/>
      <c r="K2804"/>
      <c r="L2804"/>
      <c r="M2804"/>
      <c r="N2804"/>
      <c r="O2804"/>
      <c r="P2804"/>
      <c r="Q2804" s="66"/>
      <c r="R2804" s="66"/>
    </row>
    <row r="2805" spans="7:18" x14ac:dyDescent="0.25">
      <c r="G2805"/>
      <c r="H2805"/>
      <c r="I2805"/>
      <c r="J2805"/>
      <c r="K2805"/>
      <c r="L2805"/>
      <c r="M2805"/>
      <c r="N2805"/>
      <c r="O2805"/>
      <c r="P2805"/>
      <c r="Q2805" s="66"/>
      <c r="R2805" s="66"/>
    </row>
    <row r="2806" spans="7:18" x14ac:dyDescent="0.25">
      <c r="G2806"/>
      <c r="H2806"/>
      <c r="I2806"/>
      <c r="J2806"/>
      <c r="K2806"/>
      <c r="L2806"/>
      <c r="M2806"/>
      <c r="N2806"/>
      <c r="O2806"/>
      <c r="P2806"/>
      <c r="Q2806" s="66"/>
      <c r="R2806" s="66"/>
    </row>
    <row r="2807" spans="7:18" x14ac:dyDescent="0.25">
      <c r="G2807"/>
      <c r="H2807"/>
      <c r="I2807"/>
      <c r="J2807"/>
      <c r="K2807"/>
      <c r="L2807"/>
      <c r="M2807"/>
      <c r="N2807"/>
      <c r="O2807"/>
      <c r="P2807"/>
      <c r="Q2807" s="66"/>
      <c r="R2807" s="66"/>
    </row>
    <row r="2808" spans="7:18" x14ac:dyDescent="0.25">
      <c r="G2808"/>
      <c r="H2808"/>
      <c r="I2808"/>
      <c r="J2808"/>
      <c r="K2808"/>
      <c r="L2808"/>
      <c r="M2808"/>
      <c r="N2808"/>
      <c r="O2808"/>
      <c r="P2808"/>
      <c r="Q2808" s="66"/>
      <c r="R2808" s="66"/>
    </row>
    <row r="2809" spans="7:18" x14ac:dyDescent="0.25">
      <c r="G2809"/>
      <c r="H2809"/>
      <c r="I2809"/>
      <c r="J2809"/>
      <c r="K2809"/>
      <c r="L2809"/>
      <c r="M2809"/>
      <c r="N2809"/>
      <c r="O2809"/>
      <c r="P2809"/>
      <c r="Q2809" s="66"/>
      <c r="R2809" s="66"/>
    </row>
    <row r="2810" spans="7:18" x14ac:dyDescent="0.25">
      <c r="G2810"/>
      <c r="H2810"/>
      <c r="I2810"/>
      <c r="J2810"/>
      <c r="K2810"/>
      <c r="L2810"/>
      <c r="M2810"/>
      <c r="N2810"/>
      <c r="O2810"/>
      <c r="P2810"/>
      <c r="Q2810" s="66"/>
      <c r="R2810" s="66"/>
    </row>
    <row r="2811" spans="7:18" x14ac:dyDescent="0.25">
      <c r="G2811"/>
      <c r="H2811"/>
      <c r="I2811"/>
      <c r="J2811"/>
      <c r="K2811"/>
      <c r="L2811"/>
      <c r="M2811"/>
      <c r="N2811"/>
      <c r="O2811"/>
      <c r="P2811"/>
      <c r="Q2811" s="66"/>
      <c r="R2811" s="66"/>
    </row>
    <row r="2812" spans="7:18" x14ac:dyDescent="0.25">
      <c r="G2812"/>
      <c r="H2812"/>
      <c r="I2812"/>
      <c r="J2812"/>
      <c r="K2812"/>
      <c r="L2812"/>
      <c r="M2812"/>
      <c r="N2812"/>
      <c r="O2812"/>
      <c r="P2812"/>
      <c r="Q2812" s="66"/>
      <c r="R2812" s="66"/>
    </row>
    <row r="2813" spans="7:18" x14ac:dyDescent="0.25">
      <c r="G2813"/>
      <c r="H2813"/>
      <c r="I2813"/>
      <c r="J2813"/>
      <c r="K2813"/>
      <c r="L2813"/>
      <c r="M2813"/>
      <c r="N2813"/>
      <c r="O2813"/>
      <c r="P2813"/>
      <c r="Q2813" s="66"/>
      <c r="R2813" s="66"/>
    </row>
    <row r="2814" spans="7:18" x14ac:dyDescent="0.25">
      <c r="G2814"/>
      <c r="H2814"/>
      <c r="I2814"/>
      <c r="J2814"/>
      <c r="K2814"/>
      <c r="L2814"/>
      <c r="M2814"/>
      <c r="N2814"/>
      <c r="O2814"/>
      <c r="P2814"/>
      <c r="Q2814" s="66"/>
      <c r="R2814" s="66"/>
    </row>
    <row r="2815" spans="7:18" x14ac:dyDescent="0.25">
      <c r="G2815"/>
      <c r="H2815"/>
      <c r="I2815"/>
      <c r="J2815"/>
      <c r="K2815"/>
      <c r="L2815"/>
      <c r="M2815"/>
      <c r="N2815"/>
      <c r="O2815"/>
      <c r="P2815"/>
      <c r="Q2815" s="66"/>
      <c r="R2815" s="66"/>
    </row>
    <row r="2816" spans="7:18" x14ac:dyDescent="0.25">
      <c r="G2816"/>
      <c r="H2816"/>
      <c r="I2816"/>
      <c r="J2816"/>
      <c r="K2816"/>
      <c r="L2816"/>
      <c r="M2816"/>
      <c r="N2816"/>
      <c r="O2816"/>
      <c r="P2816"/>
      <c r="Q2816" s="66"/>
      <c r="R2816" s="66"/>
    </row>
    <row r="2817" spans="7:18" x14ac:dyDescent="0.25">
      <c r="G2817"/>
      <c r="H2817"/>
      <c r="I2817"/>
      <c r="J2817"/>
      <c r="K2817"/>
      <c r="L2817"/>
      <c r="M2817"/>
      <c r="N2817"/>
      <c r="O2817"/>
      <c r="P2817"/>
      <c r="Q2817" s="66"/>
      <c r="R2817" s="66"/>
    </row>
    <row r="2818" spans="7:18" x14ac:dyDescent="0.25">
      <c r="G2818"/>
      <c r="H2818"/>
      <c r="I2818"/>
      <c r="J2818"/>
      <c r="K2818"/>
      <c r="L2818"/>
      <c r="M2818"/>
      <c r="N2818"/>
      <c r="O2818"/>
      <c r="P2818"/>
      <c r="Q2818" s="66"/>
      <c r="R2818" s="66"/>
    </row>
    <row r="2819" spans="7:18" x14ac:dyDescent="0.25">
      <c r="G2819"/>
      <c r="H2819"/>
      <c r="I2819"/>
      <c r="J2819"/>
      <c r="K2819"/>
      <c r="L2819"/>
      <c r="M2819"/>
      <c r="N2819"/>
      <c r="O2819"/>
      <c r="P2819"/>
      <c r="Q2819" s="66"/>
      <c r="R2819" s="66"/>
    </row>
    <row r="2820" spans="7:18" x14ac:dyDescent="0.25">
      <c r="G2820"/>
      <c r="H2820"/>
      <c r="I2820"/>
      <c r="J2820"/>
      <c r="K2820"/>
      <c r="L2820"/>
      <c r="M2820"/>
      <c r="N2820"/>
      <c r="O2820"/>
      <c r="P2820"/>
      <c r="Q2820" s="66"/>
      <c r="R2820" s="66"/>
    </row>
    <row r="2821" spans="7:18" x14ac:dyDescent="0.25">
      <c r="G2821"/>
      <c r="H2821"/>
      <c r="I2821"/>
      <c r="J2821"/>
      <c r="K2821"/>
      <c r="L2821"/>
      <c r="M2821"/>
      <c r="N2821"/>
      <c r="O2821"/>
      <c r="P2821"/>
      <c r="Q2821" s="66"/>
      <c r="R2821" s="66"/>
    </row>
    <row r="2822" spans="7:18" x14ac:dyDescent="0.25">
      <c r="G2822"/>
      <c r="H2822"/>
      <c r="I2822"/>
      <c r="J2822"/>
      <c r="K2822"/>
      <c r="L2822"/>
      <c r="M2822"/>
      <c r="N2822"/>
      <c r="O2822"/>
      <c r="P2822"/>
      <c r="Q2822" s="66"/>
      <c r="R2822" s="66"/>
    </row>
    <row r="2823" spans="7:18" x14ac:dyDescent="0.25">
      <c r="G2823"/>
      <c r="H2823"/>
      <c r="I2823"/>
      <c r="J2823"/>
      <c r="K2823"/>
      <c r="L2823"/>
      <c r="M2823"/>
      <c r="N2823"/>
      <c r="O2823"/>
      <c r="P2823"/>
      <c r="Q2823" s="66"/>
      <c r="R2823" s="66"/>
    </row>
    <row r="2824" spans="7:18" x14ac:dyDescent="0.25">
      <c r="G2824"/>
      <c r="H2824"/>
      <c r="I2824"/>
      <c r="J2824"/>
      <c r="K2824"/>
      <c r="L2824"/>
      <c r="M2824"/>
      <c r="N2824"/>
      <c r="O2824"/>
      <c r="P2824"/>
      <c r="Q2824" s="66"/>
      <c r="R2824" s="66"/>
    </row>
    <row r="2825" spans="7:18" x14ac:dyDescent="0.25">
      <c r="G2825"/>
      <c r="H2825"/>
      <c r="I2825"/>
      <c r="J2825"/>
      <c r="K2825"/>
      <c r="L2825"/>
      <c r="M2825"/>
      <c r="N2825"/>
      <c r="O2825"/>
      <c r="P2825"/>
      <c r="Q2825" s="66"/>
      <c r="R2825" s="66"/>
    </row>
    <row r="2826" spans="7:18" x14ac:dyDescent="0.25">
      <c r="G2826"/>
      <c r="H2826"/>
      <c r="I2826"/>
      <c r="J2826"/>
      <c r="K2826"/>
      <c r="L2826"/>
      <c r="M2826"/>
      <c r="N2826"/>
      <c r="O2826"/>
      <c r="P2826"/>
      <c r="Q2826" s="66"/>
      <c r="R2826" s="66"/>
    </row>
    <row r="2827" spans="7:18" x14ac:dyDescent="0.25">
      <c r="G2827"/>
      <c r="H2827"/>
      <c r="I2827"/>
      <c r="J2827"/>
      <c r="K2827"/>
      <c r="L2827"/>
      <c r="M2827"/>
      <c r="N2827"/>
      <c r="O2827"/>
      <c r="P2827"/>
      <c r="Q2827" s="66"/>
      <c r="R2827" s="66"/>
    </row>
    <row r="2828" spans="7:18" x14ac:dyDescent="0.25">
      <c r="G2828"/>
      <c r="H2828"/>
      <c r="I2828"/>
      <c r="J2828"/>
      <c r="K2828"/>
      <c r="L2828"/>
      <c r="M2828"/>
      <c r="N2828"/>
      <c r="O2828"/>
      <c r="P2828"/>
      <c r="Q2828" s="66"/>
      <c r="R2828" s="66"/>
    </row>
    <row r="2829" spans="7:18" x14ac:dyDescent="0.25">
      <c r="G2829"/>
      <c r="H2829"/>
      <c r="I2829"/>
      <c r="J2829"/>
      <c r="K2829"/>
      <c r="L2829"/>
      <c r="M2829"/>
      <c r="N2829"/>
      <c r="O2829"/>
      <c r="P2829"/>
      <c r="Q2829" s="66"/>
      <c r="R2829" s="66"/>
    </row>
    <row r="2830" spans="7:18" x14ac:dyDescent="0.25">
      <c r="G2830"/>
      <c r="H2830"/>
      <c r="I2830"/>
      <c r="J2830"/>
      <c r="K2830"/>
      <c r="L2830"/>
      <c r="M2830"/>
      <c r="N2830"/>
      <c r="O2830"/>
      <c r="P2830"/>
      <c r="Q2830" s="66"/>
      <c r="R2830" s="66"/>
    </row>
    <row r="2831" spans="7:18" x14ac:dyDescent="0.25">
      <c r="G2831"/>
      <c r="H2831"/>
      <c r="I2831"/>
      <c r="J2831"/>
      <c r="K2831"/>
      <c r="L2831"/>
      <c r="M2831"/>
      <c r="N2831"/>
      <c r="O2831"/>
      <c r="P2831"/>
      <c r="Q2831" s="66"/>
      <c r="R2831" s="66"/>
    </row>
    <row r="2832" spans="7:18" x14ac:dyDescent="0.25">
      <c r="G2832"/>
      <c r="H2832"/>
      <c r="I2832"/>
      <c r="J2832"/>
      <c r="K2832"/>
      <c r="L2832"/>
      <c r="M2832"/>
      <c r="N2832"/>
      <c r="O2832"/>
      <c r="P2832"/>
      <c r="Q2832" s="66"/>
      <c r="R2832" s="66"/>
    </row>
    <row r="2833" spans="7:18" x14ac:dyDescent="0.25">
      <c r="G2833"/>
      <c r="H2833"/>
      <c r="I2833"/>
      <c r="J2833"/>
      <c r="K2833"/>
      <c r="L2833"/>
      <c r="M2833"/>
      <c r="N2833"/>
      <c r="O2833"/>
      <c r="P2833"/>
      <c r="Q2833" s="66"/>
      <c r="R2833" s="66"/>
    </row>
    <row r="2834" spans="7:18" x14ac:dyDescent="0.25">
      <c r="G2834"/>
      <c r="H2834"/>
      <c r="I2834"/>
      <c r="J2834"/>
      <c r="K2834"/>
      <c r="L2834"/>
      <c r="M2834"/>
      <c r="N2834"/>
      <c r="O2834"/>
      <c r="P2834"/>
      <c r="Q2834" s="66"/>
      <c r="R2834" s="66"/>
    </row>
    <row r="2835" spans="7:18" x14ac:dyDescent="0.25">
      <c r="G2835"/>
      <c r="H2835"/>
      <c r="I2835"/>
      <c r="J2835"/>
      <c r="K2835"/>
      <c r="L2835"/>
      <c r="M2835"/>
      <c r="N2835"/>
      <c r="O2835"/>
      <c r="P2835"/>
      <c r="Q2835" s="66"/>
      <c r="R2835" s="66"/>
    </row>
    <row r="2836" spans="7:18" x14ac:dyDescent="0.25">
      <c r="G2836"/>
      <c r="H2836"/>
      <c r="I2836"/>
      <c r="J2836"/>
      <c r="K2836"/>
      <c r="L2836"/>
      <c r="M2836"/>
      <c r="N2836"/>
      <c r="O2836"/>
      <c r="P2836"/>
      <c r="Q2836" s="66"/>
      <c r="R2836" s="66"/>
    </row>
    <row r="2837" spans="7:18" x14ac:dyDescent="0.25">
      <c r="G2837"/>
      <c r="H2837"/>
      <c r="I2837"/>
      <c r="J2837"/>
      <c r="K2837"/>
      <c r="L2837"/>
      <c r="M2837"/>
      <c r="N2837"/>
      <c r="O2837"/>
      <c r="P2837"/>
      <c r="Q2837" s="66"/>
      <c r="R2837" s="66"/>
    </row>
    <row r="2838" spans="7:18" x14ac:dyDescent="0.25">
      <c r="G2838"/>
      <c r="H2838"/>
      <c r="I2838"/>
      <c r="J2838"/>
      <c r="K2838"/>
      <c r="L2838"/>
      <c r="M2838"/>
      <c r="N2838"/>
      <c r="O2838"/>
      <c r="P2838"/>
      <c r="Q2838" s="66"/>
      <c r="R2838" s="66"/>
    </row>
    <row r="2839" spans="7:18" x14ac:dyDescent="0.25">
      <c r="G2839"/>
      <c r="H2839"/>
      <c r="I2839"/>
      <c r="J2839"/>
      <c r="K2839"/>
      <c r="L2839"/>
      <c r="M2839"/>
      <c r="N2839"/>
      <c r="O2839"/>
      <c r="P2839"/>
      <c r="Q2839" s="66"/>
      <c r="R2839" s="66"/>
    </row>
    <row r="2840" spans="7:18" x14ac:dyDescent="0.25">
      <c r="G2840"/>
      <c r="H2840"/>
      <c r="I2840"/>
      <c r="J2840"/>
      <c r="K2840"/>
      <c r="L2840"/>
      <c r="M2840"/>
      <c r="N2840"/>
      <c r="O2840"/>
      <c r="P2840"/>
      <c r="Q2840" s="66"/>
      <c r="R2840" s="66"/>
    </row>
    <row r="2841" spans="7:18" x14ac:dyDescent="0.25">
      <c r="G2841"/>
      <c r="H2841"/>
      <c r="I2841"/>
      <c r="J2841"/>
      <c r="K2841"/>
      <c r="L2841"/>
      <c r="M2841"/>
      <c r="N2841"/>
      <c r="O2841"/>
      <c r="P2841"/>
      <c r="Q2841" s="66"/>
      <c r="R2841" s="66"/>
    </row>
    <row r="2842" spans="7:18" x14ac:dyDescent="0.25">
      <c r="G2842"/>
      <c r="H2842"/>
      <c r="I2842"/>
      <c r="J2842"/>
      <c r="K2842"/>
      <c r="L2842"/>
      <c r="M2842"/>
      <c r="N2842"/>
      <c r="O2842"/>
      <c r="P2842"/>
      <c r="Q2842" s="66"/>
      <c r="R2842" s="66"/>
    </row>
    <row r="2843" spans="7:18" x14ac:dyDescent="0.25">
      <c r="G2843"/>
      <c r="H2843"/>
      <c r="I2843"/>
      <c r="J2843"/>
      <c r="K2843"/>
      <c r="L2843"/>
      <c r="M2843"/>
      <c r="N2843"/>
      <c r="O2843"/>
      <c r="P2843"/>
      <c r="Q2843" s="66"/>
      <c r="R2843" s="66"/>
    </row>
    <row r="2844" spans="7:18" x14ac:dyDescent="0.25">
      <c r="G2844"/>
      <c r="H2844"/>
      <c r="I2844"/>
      <c r="J2844"/>
      <c r="K2844"/>
      <c r="L2844"/>
      <c r="M2844"/>
      <c r="N2844"/>
      <c r="O2844"/>
      <c r="P2844"/>
      <c r="Q2844" s="66"/>
      <c r="R2844" s="66"/>
    </row>
    <row r="2845" spans="7:18" x14ac:dyDescent="0.25">
      <c r="G2845"/>
      <c r="H2845"/>
      <c r="I2845"/>
      <c r="J2845"/>
      <c r="K2845"/>
      <c r="L2845"/>
      <c r="M2845"/>
      <c r="N2845"/>
      <c r="O2845"/>
      <c r="P2845"/>
      <c r="Q2845" s="66"/>
      <c r="R2845" s="66"/>
    </row>
    <row r="2846" spans="7:18" x14ac:dyDescent="0.25">
      <c r="G2846"/>
      <c r="H2846"/>
      <c r="I2846"/>
      <c r="J2846"/>
      <c r="K2846"/>
      <c r="L2846"/>
      <c r="M2846"/>
      <c r="N2846"/>
      <c r="O2846"/>
      <c r="P2846"/>
      <c r="Q2846" s="66"/>
      <c r="R2846" s="66"/>
    </row>
    <row r="2847" spans="7:18" x14ac:dyDescent="0.25">
      <c r="G2847"/>
      <c r="H2847"/>
      <c r="I2847"/>
      <c r="J2847"/>
      <c r="K2847"/>
      <c r="L2847"/>
      <c r="M2847"/>
      <c r="N2847"/>
      <c r="O2847"/>
      <c r="P2847"/>
      <c r="Q2847" s="66"/>
      <c r="R2847" s="66"/>
    </row>
    <row r="2848" spans="7:18" x14ac:dyDescent="0.25">
      <c r="G2848"/>
      <c r="H2848"/>
      <c r="I2848"/>
      <c r="J2848"/>
      <c r="K2848"/>
      <c r="L2848"/>
      <c r="M2848"/>
      <c r="N2848"/>
      <c r="O2848"/>
      <c r="P2848"/>
      <c r="Q2848" s="66"/>
      <c r="R2848" s="66"/>
    </row>
    <row r="2849" spans="7:18" x14ac:dyDescent="0.25">
      <c r="G2849"/>
      <c r="H2849"/>
      <c r="I2849"/>
      <c r="J2849"/>
      <c r="K2849"/>
      <c r="L2849"/>
      <c r="M2849"/>
      <c r="N2849"/>
      <c r="O2849"/>
      <c r="P2849"/>
      <c r="Q2849" s="66"/>
      <c r="R2849" s="66"/>
    </row>
    <row r="2850" spans="7:18" x14ac:dyDescent="0.25">
      <c r="G2850"/>
      <c r="H2850"/>
      <c r="I2850"/>
      <c r="J2850"/>
      <c r="K2850"/>
      <c r="L2850"/>
      <c r="M2850"/>
      <c r="N2850"/>
      <c r="O2850"/>
      <c r="P2850"/>
      <c r="Q2850" s="66"/>
      <c r="R2850" s="66"/>
    </row>
    <row r="2851" spans="7:18" x14ac:dyDescent="0.25">
      <c r="G2851"/>
      <c r="H2851"/>
      <c r="I2851"/>
      <c r="J2851"/>
      <c r="K2851"/>
      <c r="L2851"/>
      <c r="M2851"/>
      <c r="N2851"/>
      <c r="O2851"/>
      <c r="P2851"/>
      <c r="Q2851" s="66"/>
      <c r="R2851" s="66"/>
    </row>
    <row r="2852" spans="7:18" x14ac:dyDescent="0.25">
      <c r="G2852"/>
      <c r="H2852"/>
      <c r="I2852"/>
      <c r="J2852"/>
      <c r="K2852"/>
      <c r="L2852"/>
      <c r="M2852"/>
      <c r="N2852"/>
      <c r="O2852"/>
      <c r="P2852"/>
      <c r="Q2852" s="66"/>
      <c r="R2852" s="66"/>
    </row>
    <row r="2853" spans="7:18" x14ac:dyDescent="0.25">
      <c r="G2853"/>
      <c r="H2853"/>
      <c r="I2853"/>
      <c r="J2853"/>
      <c r="K2853"/>
      <c r="L2853"/>
      <c r="M2853"/>
      <c r="N2853"/>
      <c r="O2853"/>
      <c r="P2853"/>
      <c r="Q2853" s="66"/>
      <c r="R2853" s="66"/>
    </row>
    <row r="2854" spans="7:18" x14ac:dyDescent="0.25">
      <c r="G2854"/>
      <c r="H2854"/>
      <c r="I2854"/>
      <c r="J2854"/>
      <c r="K2854"/>
      <c r="L2854"/>
      <c r="M2854"/>
      <c r="N2854"/>
      <c r="O2854"/>
      <c r="P2854"/>
      <c r="Q2854" s="66"/>
      <c r="R2854" s="66"/>
    </row>
    <row r="2855" spans="7:18" x14ac:dyDescent="0.25">
      <c r="G2855"/>
      <c r="H2855"/>
      <c r="I2855"/>
      <c r="J2855"/>
      <c r="K2855"/>
      <c r="L2855"/>
      <c r="M2855"/>
      <c r="N2855"/>
      <c r="O2855"/>
      <c r="P2855"/>
      <c r="Q2855" s="66"/>
      <c r="R2855" s="66"/>
    </row>
    <row r="2856" spans="7:18" x14ac:dyDescent="0.25">
      <c r="G2856"/>
      <c r="H2856"/>
      <c r="I2856"/>
      <c r="J2856"/>
      <c r="K2856"/>
      <c r="L2856"/>
      <c r="M2856"/>
      <c r="N2856"/>
      <c r="O2856"/>
      <c r="P2856"/>
      <c r="Q2856" s="66"/>
      <c r="R2856" s="66"/>
    </row>
    <row r="2857" spans="7:18" x14ac:dyDescent="0.25">
      <c r="G2857"/>
      <c r="H2857"/>
      <c r="I2857"/>
      <c r="J2857"/>
      <c r="K2857"/>
      <c r="L2857"/>
      <c r="M2857"/>
      <c r="N2857"/>
      <c r="O2857"/>
      <c r="P2857"/>
      <c r="Q2857" s="66"/>
      <c r="R2857" s="66"/>
    </row>
    <row r="2858" spans="7:18" x14ac:dyDescent="0.25">
      <c r="G2858"/>
      <c r="H2858"/>
      <c r="I2858"/>
      <c r="J2858"/>
      <c r="K2858"/>
      <c r="L2858"/>
      <c r="M2858"/>
      <c r="N2858"/>
      <c r="O2858"/>
      <c r="P2858"/>
      <c r="Q2858" s="66"/>
      <c r="R2858" s="66"/>
    </row>
    <row r="2859" spans="7:18" x14ac:dyDescent="0.25">
      <c r="G2859"/>
      <c r="H2859"/>
      <c r="I2859"/>
      <c r="J2859"/>
      <c r="K2859"/>
      <c r="L2859"/>
      <c r="M2859"/>
      <c r="N2859"/>
      <c r="O2859"/>
      <c r="P2859"/>
      <c r="Q2859" s="66"/>
      <c r="R2859" s="66"/>
    </row>
    <row r="2860" spans="7:18" x14ac:dyDescent="0.25">
      <c r="G2860"/>
      <c r="H2860"/>
      <c r="I2860"/>
      <c r="J2860"/>
      <c r="K2860"/>
      <c r="L2860"/>
      <c r="M2860"/>
      <c r="N2860"/>
      <c r="O2860"/>
      <c r="P2860"/>
      <c r="Q2860" s="66"/>
      <c r="R2860" s="66"/>
    </row>
    <row r="2861" spans="7:18" x14ac:dyDescent="0.25">
      <c r="G2861"/>
      <c r="H2861"/>
      <c r="I2861"/>
      <c r="J2861"/>
      <c r="K2861"/>
      <c r="L2861"/>
      <c r="M2861"/>
      <c r="N2861"/>
      <c r="O2861"/>
      <c r="P2861"/>
      <c r="Q2861" s="66"/>
      <c r="R2861" s="66"/>
    </row>
    <row r="2862" spans="7:18" x14ac:dyDescent="0.25">
      <c r="G2862"/>
      <c r="H2862"/>
      <c r="I2862"/>
      <c r="J2862"/>
      <c r="K2862"/>
      <c r="L2862"/>
      <c r="M2862"/>
      <c r="N2862"/>
      <c r="O2862"/>
      <c r="P2862"/>
      <c r="Q2862" s="66"/>
      <c r="R2862" s="66"/>
    </row>
    <row r="2863" spans="7:18" x14ac:dyDescent="0.25">
      <c r="G2863"/>
      <c r="H2863"/>
      <c r="I2863"/>
      <c r="J2863"/>
      <c r="K2863"/>
      <c r="L2863"/>
      <c r="M2863"/>
      <c r="N2863"/>
      <c r="O2863"/>
      <c r="P2863"/>
      <c r="Q2863" s="66"/>
      <c r="R2863" s="66"/>
    </row>
    <row r="2864" spans="7:18" x14ac:dyDescent="0.25">
      <c r="G2864"/>
      <c r="H2864"/>
      <c r="I2864"/>
      <c r="J2864"/>
      <c r="K2864"/>
      <c r="L2864"/>
      <c r="M2864"/>
      <c r="N2864"/>
      <c r="O2864"/>
      <c r="P2864"/>
      <c r="Q2864" s="66"/>
      <c r="R2864" s="66"/>
    </row>
    <row r="2865" spans="7:18" x14ac:dyDescent="0.25">
      <c r="G2865"/>
      <c r="H2865"/>
      <c r="I2865"/>
      <c r="J2865"/>
      <c r="K2865"/>
      <c r="L2865"/>
      <c r="M2865"/>
      <c r="N2865"/>
      <c r="O2865"/>
      <c r="P2865"/>
      <c r="Q2865" s="66"/>
      <c r="R2865" s="66"/>
    </row>
    <row r="2866" spans="7:18" x14ac:dyDescent="0.25">
      <c r="G2866"/>
      <c r="H2866"/>
      <c r="I2866"/>
      <c r="J2866"/>
      <c r="K2866"/>
      <c r="L2866"/>
      <c r="M2866"/>
      <c r="N2866"/>
      <c r="O2866"/>
      <c r="P2866"/>
      <c r="Q2866" s="66"/>
      <c r="R2866" s="66"/>
    </row>
    <row r="2867" spans="7:18" x14ac:dyDescent="0.25">
      <c r="G2867"/>
      <c r="H2867"/>
      <c r="I2867"/>
      <c r="J2867"/>
      <c r="K2867"/>
      <c r="L2867"/>
      <c r="M2867"/>
      <c r="N2867"/>
      <c r="O2867"/>
      <c r="P2867"/>
      <c r="Q2867" s="66"/>
      <c r="R2867" s="66"/>
    </row>
    <row r="2868" spans="7:18" x14ac:dyDescent="0.25">
      <c r="G2868"/>
      <c r="H2868"/>
      <c r="I2868"/>
      <c r="J2868"/>
      <c r="K2868"/>
      <c r="L2868"/>
      <c r="M2868"/>
      <c r="N2868"/>
      <c r="O2868"/>
      <c r="P2868"/>
      <c r="Q2868" s="66"/>
      <c r="R2868" s="66"/>
    </row>
    <row r="2869" spans="7:18" x14ac:dyDescent="0.25">
      <c r="G2869"/>
      <c r="H2869"/>
      <c r="I2869"/>
      <c r="J2869"/>
      <c r="K2869"/>
      <c r="L2869"/>
      <c r="M2869"/>
      <c r="N2869"/>
      <c r="O2869"/>
      <c r="P2869"/>
      <c r="Q2869" s="66"/>
      <c r="R2869" s="66"/>
    </row>
    <row r="2870" spans="7:18" x14ac:dyDescent="0.25">
      <c r="G2870"/>
      <c r="H2870"/>
      <c r="I2870"/>
      <c r="J2870"/>
      <c r="K2870"/>
      <c r="L2870"/>
      <c r="M2870"/>
      <c r="N2870"/>
      <c r="O2870"/>
      <c r="P2870"/>
      <c r="Q2870" s="66"/>
      <c r="R2870" s="66"/>
    </row>
    <row r="2871" spans="7:18" x14ac:dyDescent="0.25">
      <c r="G2871"/>
      <c r="H2871"/>
      <c r="I2871"/>
      <c r="J2871"/>
      <c r="K2871"/>
      <c r="L2871"/>
      <c r="M2871"/>
      <c r="N2871"/>
      <c r="O2871"/>
      <c r="P2871"/>
      <c r="Q2871" s="66"/>
      <c r="R2871" s="66"/>
    </row>
    <row r="2872" spans="7:18" x14ac:dyDescent="0.25">
      <c r="G2872"/>
      <c r="H2872"/>
      <c r="I2872"/>
      <c r="J2872"/>
      <c r="K2872"/>
      <c r="L2872"/>
      <c r="M2872"/>
      <c r="N2872"/>
      <c r="O2872"/>
      <c r="P2872"/>
      <c r="Q2872" s="66"/>
      <c r="R2872" s="66"/>
    </row>
    <row r="2873" spans="7:18" x14ac:dyDescent="0.25">
      <c r="G2873"/>
      <c r="H2873"/>
      <c r="I2873"/>
      <c r="J2873"/>
      <c r="K2873"/>
      <c r="L2873"/>
      <c r="M2873"/>
      <c r="N2873"/>
      <c r="O2873"/>
      <c r="P2873"/>
      <c r="Q2873" s="66"/>
      <c r="R2873" s="66"/>
    </row>
    <row r="2874" spans="7:18" x14ac:dyDescent="0.25">
      <c r="G2874"/>
      <c r="H2874"/>
      <c r="I2874"/>
      <c r="J2874"/>
      <c r="K2874"/>
      <c r="L2874"/>
      <c r="M2874"/>
      <c r="N2874"/>
      <c r="O2874"/>
      <c r="P2874"/>
      <c r="Q2874" s="66"/>
      <c r="R2874" s="66"/>
    </row>
    <row r="2875" spans="7:18" x14ac:dyDescent="0.25">
      <c r="G2875"/>
      <c r="H2875"/>
      <c r="I2875"/>
      <c r="J2875"/>
      <c r="K2875"/>
      <c r="L2875"/>
      <c r="M2875"/>
      <c r="N2875"/>
      <c r="O2875"/>
      <c r="P2875"/>
      <c r="Q2875" s="66"/>
      <c r="R2875" s="66"/>
    </row>
    <row r="2876" spans="7:18" x14ac:dyDescent="0.25">
      <c r="G2876"/>
      <c r="H2876"/>
      <c r="I2876"/>
      <c r="J2876"/>
      <c r="K2876"/>
      <c r="L2876"/>
      <c r="M2876"/>
      <c r="N2876"/>
      <c r="O2876"/>
      <c r="P2876"/>
      <c r="Q2876" s="66"/>
      <c r="R2876" s="66"/>
    </row>
    <row r="2877" spans="7:18" x14ac:dyDescent="0.25">
      <c r="G2877"/>
      <c r="H2877"/>
      <c r="I2877"/>
      <c r="J2877"/>
      <c r="K2877"/>
      <c r="L2877"/>
      <c r="M2877"/>
      <c r="N2877"/>
      <c r="O2877"/>
      <c r="P2877"/>
      <c r="Q2877" s="66"/>
      <c r="R2877" s="66"/>
    </row>
    <row r="2878" spans="7:18" x14ac:dyDescent="0.25">
      <c r="G2878"/>
      <c r="H2878"/>
      <c r="I2878"/>
      <c r="J2878"/>
      <c r="K2878"/>
      <c r="L2878"/>
      <c r="M2878"/>
      <c r="N2878"/>
      <c r="O2878"/>
      <c r="P2878"/>
      <c r="Q2878" s="66"/>
      <c r="R2878" s="66"/>
    </row>
    <row r="2879" spans="7:18" x14ac:dyDescent="0.25">
      <c r="G2879"/>
      <c r="H2879"/>
      <c r="I2879"/>
      <c r="J2879"/>
      <c r="K2879"/>
      <c r="L2879"/>
      <c r="M2879"/>
      <c r="N2879"/>
      <c r="O2879"/>
      <c r="P2879"/>
      <c r="Q2879" s="66"/>
      <c r="R2879" s="66"/>
    </row>
    <row r="2880" spans="7:18" x14ac:dyDescent="0.25">
      <c r="G2880"/>
      <c r="H2880"/>
      <c r="I2880"/>
      <c r="J2880"/>
      <c r="K2880"/>
      <c r="L2880"/>
      <c r="M2880"/>
      <c r="N2880"/>
      <c r="O2880"/>
      <c r="P2880"/>
      <c r="Q2880" s="66"/>
      <c r="R2880" s="66"/>
    </row>
    <row r="2881" spans="7:18" x14ac:dyDescent="0.25">
      <c r="G2881"/>
      <c r="H2881"/>
      <c r="I2881"/>
      <c r="J2881"/>
      <c r="K2881"/>
      <c r="L2881"/>
      <c r="M2881"/>
      <c r="N2881"/>
      <c r="O2881"/>
      <c r="P2881"/>
      <c r="Q2881" s="66"/>
      <c r="R2881" s="66"/>
    </row>
    <row r="2882" spans="7:18" x14ac:dyDescent="0.25">
      <c r="G2882"/>
      <c r="H2882"/>
      <c r="I2882"/>
      <c r="J2882"/>
      <c r="K2882"/>
      <c r="L2882"/>
      <c r="M2882"/>
      <c r="N2882"/>
      <c r="O2882"/>
      <c r="P2882"/>
      <c r="Q2882" s="66"/>
      <c r="R2882" s="66"/>
    </row>
    <row r="2883" spans="7:18" x14ac:dyDescent="0.25">
      <c r="G2883"/>
      <c r="H2883"/>
      <c r="I2883"/>
      <c r="J2883"/>
      <c r="K2883"/>
      <c r="L2883"/>
      <c r="M2883"/>
      <c r="N2883"/>
      <c r="O2883"/>
      <c r="P2883"/>
      <c r="Q2883" s="66"/>
      <c r="R2883" s="66"/>
    </row>
    <row r="2884" spans="7:18" x14ac:dyDescent="0.25">
      <c r="G2884"/>
      <c r="H2884"/>
      <c r="I2884"/>
      <c r="J2884"/>
      <c r="K2884"/>
      <c r="L2884"/>
      <c r="M2884"/>
      <c r="N2884"/>
      <c r="O2884"/>
      <c r="P2884"/>
      <c r="Q2884" s="66"/>
      <c r="R2884" s="66"/>
    </row>
    <row r="2885" spans="7:18" x14ac:dyDescent="0.25">
      <c r="G2885"/>
      <c r="H2885"/>
      <c r="I2885"/>
      <c r="J2885"/>
      <c r="K2885"/>
      <c r="L2885"/>
      <c r="M2885"/>
      <c r="N2885"/>
      <c r="O2885"/>
      <c r="P2885"/>
      <c r="Q2885" s="66"/>
      <c r="R2885" s="66"/>
    </row>
    <row r="2886" spans="7:18" x14ac:dyDescent="0.25">
      <c r="G2886"/>
      <c r="H2886"/>
      <c r="I2886"/>
      <c r="J2886"/>
      <c r="K2886"/>
      <c r="L2886"/>
      <c r="M2886"/>
      <c r="N2886"/>
      <c r="O2886"/>
      <c r="P2886"/>
      <c r="Q2886" s="66"/>
      <c r="R2886" s="66"/>
    </row>
    <row r="2887" spans="7:18" x14ac:dyDescent="0.25">
      <c r="G2887"/>
      <c r="H2887"/>
      <c r="I2887"/>
      <c r="J2887"/>
      <c r="K2887"/>
      <c r="L2887"/>
      <c r="M2887"/>
      <c r="N2887"/>
      <c r="O2887"/>
      <c r="P2887"/>
      <c r="Q2887" s="66"/>
      <c r="R2887" s="66"/>
    </row>
    <row r="2888" spans="7:18" x14ac:dyDescent="0.25">
      <c r="G2888"/>
      <c r="H2888"/>
      <c r="I2888"/>
      <c r="J2888"/>
      <c r="K2888"/>
      <c r="L2888"/>
      <c r="M2888"/>
      <c r="N2888"/>
      <c r="O2888"/>
      <c r="P2888"/>
      <c r="Q2888" s="66"/>
      <c r="R2888" s="66"/>
    </row>
    <row r="2889" spans="7:18" x14ac:dyDescent="0.25">
      <c r="G2889"/>
      <c r="H2889"/>
      <c r="I2889"/>
      <c r="J2889"/>
      <c r="K2889"/>
      <c r="L2889"/>
      <c r="M2889"/>
      <c r="N2889"/>
      <c r="O2889"/>
      <c r="P2889"/>
      <c r="Q2889" s="66"/>
      <c r="R2889" s="66"/>
    </row>
    <row r="2890" spans="7:18" x14ac:dyDescent="0.25">
      <c r="G2890"/>
      <c r="H2890"/>
      <c r="I2890"/>
      <c r="J2890"/>
      <c r="K2890"/>
      <c r="L2890"/>
      <c r="M2890"/>
      <c r="N2890"/>
      <c r="O2890"/>
      <c r="P2890"/>
      <c r="Q2890" s="66"/>
      <c r="R2890" s="66"/>
    </row>
    <row r="2891" spans="7:18" x14ac:dyDescent="0.25">
      <c r="G2891"/>
      <c r="H2891"/>
      <c r="I2891"/>
      <c r="J2891"/>
      <c r="K2891"/>
      <c r="L2891"/>
      <c r="M2891"/>
      <c r="N2891"/>
      <c r="O2891"/>
      <c r="P2891"/>
      <c r="Q2891" s="66"/>
      <c r="R2891" s="66"/>
    </row>
    <row r="2892" spans="7:18" x14ac:dyDescent="0.25">
      <c r="G2892"/>
      <c r="H2892"/>
      <c r="I2892"/>
      <c r="J2892"/>
      <c r="K2892"/>
      <c r="L2892"/>
      <c r="M2892"/>
      <c r="N2892"/>
      <c r="O2892"/>
      <c r="P2892"/>
      <c r="Q2892" s="66"/>
      <c r="R2892" s="66"/>
    </row>
    <row r="2893" spans="7:18" x14ac:dyDescent="0.25">
      <c r="G2893"/>
      <c r="H2893"/>
      <c r="I2893"/>
      <c r="J2893"/>
      <c r="K2893"/>
      <c r="L2893"/>
      <c r="M2893"/>
      <c r="N2893"/>
      <c r="O2893"/>
      <c r="P2893"/>
      <c r="Q2893" s="66"/>
      <c r="R2893" s="66"/>
    </row>
    <row r="2894" spans="7:18" x14ac:dyDescent="0.25">
      <c r="G2894"/>
      <c r="H2894"/>
      <c r="I2894"/>
      <c r="J2894"/>
      <c r="K2894"/>
      <c r="L2894"/>
      <c r="M2894"/>
      <c r="N2894"/>
      <c r="O2894"/>
      <c r="P2894"/>
      <c r="Q2894" s="66"/>
      <c r="R2894" s="66"/>
    </row>
    <row r="2895" spans="7:18" x14ac:dyDescent="0.25">
      <c r="G2895"/>
      <c r="H2895"/>
      <c r="I2895"/>
      <c r="J2895"/>
      <c r="K2895"/>
      <c r="L2895"/>
      <c r="M2895"/>
      <c r="N2895"/>
      <c r="O2895"/>
      <c r="P2895"/>
      <c r="Q2895" s="66"/>
      <c r="R2895" s="66"/>
    </row>
    <row r="2896" spans="7:18" x14ac:dyDescent="0.25">
      <c r="G2896"/>
      <c r="H2896"/>
      <c r="I2896"/>
      <c r="J2896"/>
      <c r="K2896"/>
      <c r="L2896"/>
      <c r="M2896"/>
      <c r="N2896"/>
      <c r="O2896"/>
      <c r="P2896"/>
      <c r="Q2896" s="66"/>
      <c r="R2896" s="66"/>
    </row>
    <row r="2897" spans="7:18" x14ac:dyDescent="0.25">
      <c r="G2897"/>
      <c r="H2897"/>
      <c r="I2897"/>
      <c r="J2897"/>
      <c r="K2897"/>
      <c r="L2897"/>
      <c r="M2897"/>
      <c r="N2897"/>
      <c r="O2897"/>
      <c r="P2897"/>
      <c r="Q2897" s="66"/>
      <c r="R2897" s="66"/>
    </row>
    <row r="2898" spans="7:18" x14ac:dyDescent="0.25">
      <c r="G2898"/>
      <c r="H2898"/>
      <c r="I2898"/>
      <c r="J2898"/>
      <c r="K2898"/>
      <c r="L2898"/>
      <c r="M2898"/>
      <c r="N2898"/>
      <c r="O2898"/>
      <c r="P2898"/>
      <c r="Q2898" s="66"/>
      <c r="R2898" s="66"/>
    </row>
    <row r="2899" spans="7:18" x14ac:dyDescent="0.25">
      <c r="G2899"/>
      <c r="H2899"/>
      <c r="I2899"/>
      <c r="J2899"/>
      <c r="K2899"/>
      <c r="L2899"/>
      <c r="M2899"/>
      <c r="N2899"/>
      <c r="O2899"/>
      <c r="P2899"/>
      <c r="Q2899" s="66"/>
      <c r="R2899" s="66"/>
    </row>
    <row r="2900" spans="7:18" x14ac:dyDescent="0.25">
      <c r="G2900"/>
      <c r="H2900"/>
      <c r="I2900"/>
      <c r="J2900"/>
      <c r="K2900"/>
      <c r="L2900"/>
      <c r="M2900"/>
      <c r="N2900"/>
      <c r="O2900"/>
      <c r="P2900"/>
      <c r="Q2900" s="66"/>
      <c r="R2900" s="66"/>
    </row>
    <row r="2901" spans="7:18" x14ac:dyDescent="0.25">
      <c r="G2901"/>
      <c r="H2901"/>
      <c r="I2901"/>
      <c r="J2901"/>
      <c r="K2901"/>
      <c r="L2901"/>
      <c r="M2901"/>
      <c r="N2901"/>
      <c r="O2901"/>
      <c r="P2901"/>
      <c r="Q2901" s="66"/>
      <c r="R2901" s="66"/>
    </row>
    <row r="2902" spans="7:18" x14ac:dyDescent="0.25">
      <c r="G2902"/>
      <c r="H2902"/>
      <c r="I2902"/>
      <c r="J2902"/>
      <c r="K2902"/>
      <c r="L2902"/>
      <c r="M2902"/>
      <c r="N2902"/>
      <c r="O2902"/>
      <c r="P2902"/>
      <c r="Q2902" s="66"/>
      <c r="R2902" s="66"/>
    </row>
    <row r="2903" spans="7:18" x14ac:dyDescent="0.25">
      <c r="G2903"/>
      <c r="H2903"/>
      <c r="I2903"/>
      <c r="J2903"/>
      <c r="K2903"/>
      <c r="L2903"/>
      <c r="M2903"/>
      <c r="N2903"/>
      <c r="O2903"/>
      <c r="P2903"/>
      <c r="Q2903" s="66"/>
      <c r="R2903" s="66"/>
    </row>
    <row r="2904" spans="7:18" x14ac:dyDescent="0.25">
      <c r="G2904"/>
      <c r="H2904"/>
      <c r="I2904"/>
      <c r="J2904"/>
      <c r="K2904"/>
      <c r="L2904"/>
      <c r="M2904"/>
      <c r="N2904"/>
      <c r="O2904"/>
      <c r="P2904"/>
      <c r="Q2904" s="66"/>
      <c r="R2904" s="66"/>
    </row>
    <row r="2905" spans="7:18" x14ac:dyDescent="0.25">
      <c r="G2905"/>
      <c r="H2905"/>
      <c r="I2905"/>
      <c r="J2905"/>
      <c r="K2905"/>
      <c r="L2905"/>
      <c r="M2905"/>
      <c r="N2905"/>
      <c r="O2905"/>
      <c r="P2905"/>
      <c r="Q2905" s="66"/>
      <c r="R2905" s="66"/>
    </row>
    <row r="2906" spans="7:18" x14ac:dyDescent="0.25">
      <c r="G2906"/>
      <c r="H2906"/>
      <c r="I2906"/>
      <c r="J2906"/>
      <c r="K2906"/>
      <c r="L2906"/>
      <c r="M2906"/>
      <c r="N2906"/>
      <c r="O2906"/>
      <c r="P2906"/>
      <c r="Q2906" s="66"/>
      <c r="R2906" s="66"/>
    </row>
    <row r="2907" spans="7:18" x14ac:dyDescent="0.25">
      <c r="G2907"/>
      <c r="H2907"/>
      <c r="I2907"/>
      <c r="J2907"/>
      <c r="K2907"/>
      <c r="L2907"/>
      <c r="M2907"/>
      <c r="N2907"/>
      <c r="O2907"/>
      <c r="P2907"/>
      <c r="Q2907" s="66"/>
      <c r="R2907" s="66"/>
    </row>
    <row r="2908" spans="7:18" x14ac:dyDescent="0.25">
      <c r="G2908"/>
      <c r="H2908"/>
      <c r="I2908"/>
      <c r="J2908"/>
      <c r="K2908"/>
      <c r="L2908"/>
      <c r="M2908"/>
      <c r="N2908"/>
      <c r="O2908"/>
      <c r="P2908"/>
      <c r="Q2908" s="66"/>
      <c r="R2908" s="66"/>
    </row>
    <row r="2909" spans="7:18" x14ac:dyDescent="0.25">
      <c r="G2909"/>
      <c r="H2909"/>
      <c r="I2909"/>
      <c r="J2909"/>
      <c r="K2909"/>
      <c r="L2909"/>
      <c r="M2909"/>
      <c r="N2909"/>
      <c r="O2909"/>
      <c r="P2909"/>
      <c r="Q2909" s="66"/>
      <c r="R2909" s="66"/>
    </row>
    <row r="2910" spans="7:18" x14ac:dyDescent="0.25">
      <c r="G2910"/>
      <c r="H2910"/>
      <c r="I2910"/>
      <c r="J2910"/>
      <c r="K2910"/>
      <c r="L2910"/>
      <c r="M2910"/>
      <c r="N2910"/>
      <c r="O2910"/>
      <c r="P2910"/>
      <c r="Q2910" s="66"/>
      <c r="R2910" s="66"/>
    </row>
    <row r="2911" spans="7:18" x14ac:dyDescent="0.25">
      <c r="G2911"/>
      <c r="H2911"/>
      <c r="I2911"/>
      <c r="J2911"/>
      <c r="K2911"/>
      <c r="L2911"/>
      <c r="M2911"/>
      <c r="N2911"/>
      <c r="O2911"/>
      <c r="P2911"/>
      <c r="Q2911" s="66"/>
      <c r="R2911" s="66"/>
    </row>
    <row r="2912" spans="7:18" x14ac:dyDescent="0.25">
      <c r="G2912"/>
      <c r="H2912"/>
      <c r="I2912"/>
      <c r="J2912"/>
      <c r="K2912"/>
      <c r="L2912"/>
      <c r="M2912"/>
      <c r="N2912"/>
      <c r="O2912"/>
      <c r="P2912"/>
      <c r="Q2912" s="66"/>
      <c r="R2912" s="66"/>
    </row>
    <row r="2913" spans="7:18" x14ac:dyDescent="0.25">
      <c r="G2913"/>
      <c r="H2913"/>
      <c r="I2913"/>
      <c r="J2913"/>
      <c r="K2913"/>
      <c r="L2913"/>
      <c r="M2913"/>
      <c r="N2913"/>
      <c r="O2913"/>
      <c r="P2913"/>
      <c r="Q2913" s="66"/>
      <c r="R2913" s="66"/>
    </row>
    <row r="2914" spans="7:18" x14ac:dyDescent="0.25">
      <c r="G2914"/>
      <c r="H2914"/>
      <c r="I2914"/>
      <c r="J2914"/>
      <c r="K2914"/>
      <c r="L2914"/>
      <c r="M2914"/>
      <c r="N2914"/>
      <c r="O2914"/>
      <c r="P2914"/>
      <c r="Q2914" s="66"/>
      <c r="R2914" s="66"/>
    </row>
    <row r="2915" spans="7:18" x14ac:dyDescent="0.25">
      <c r="G2915"/>
      <c r="H2915"/>
      <c r="I2915"/>
      <c r="J2915"/>
      <c r="K2915"/>
      <c r="L2915"/>
      <c r="M2915"/>
      <c r="N2915"/>
      <c r="O2915"/>
      <c r="P2915"/>
      <c r="Q2915" s="66"/>
      <c r="R2915" s="66"/>
    </row>
    <row r="2916" spans="7:18" x14ac:dyDescent="0.25">
      <c r="G2916"/>
      <c r="H2916"/>
      <c r="I2916"/>
      <c r="J2916"/>
      <c r="K2916"/>
      <c r="L2916"/>
      <c r="M2916"/>
      <c r="N2916"/>
      <c r="O2916"/>
      <c r="P2916"/>
      <c r="Q2916" s="66"/>
      <c r="R2916" s="66"/>
    </row>
    <row r="2917" spans="7:18" x14ac:dyDescent="0.25">
      <c r="G2917"/>
      <c r="H2917"/>
      <c r="I2917"/>
      <c r="J2917"/>
      <c r="K2917"/>
      <c r="L2917"/>
      <c r="M2917"/>
      <c r="N2917"/>
      <c r="O2917"/>
      <c r="P2917"/>
      <c r="Q2917" s="66"/>
      <c r="R2917" s="66"/>
    </row>
    <row r="2918" spans="7:18" x14ac:dyDescent="0.25">
      <c r="G2918"/>
      <c r="H2918"/>
      <c r="I2918"/>
      <c r="J2918"/>
      <c r="K2918"/>
      <c r="L2918"/>
      <c r="M2918"/>
      <c r="N2918"/>
      <c r="O2918"/>
      <c r="P2918"/>
      <c r="Q2918" s="66"/>
      <c r="R2918" s="66"/>
    </row>
    <row r="2919" spans="7:18" x14ac:dyDescent="0.25">
      <c r="G2919"/>
      <c r="H2919"/>
      <c r="I2919"/>
      <c r="J2919"/>
      <c r="K2919"/>
      <c r="L2919"/>
      <c r="M2919"/>
      <c r="N2919"/>
      <c r="O2919"/>
      <c r="P2919"/>
      <c r="Q2919" s="66"/>
      <c r="R2919" s="66"/>
    </row>
    <row r="2920" spans="7:18" x14ac:dyDescent="0.25">
      <c r="G2920"/>
      <c r="H2920"/>
      <c r="I2920"/>
      <c r="J2920"/>
      <c r="K2920"/>
      <c r="L2920"/>
      <c r="M2920"/>
      <c r="N2920"/>
      <c r="O2920"/>
      <c r="P2920"/>
      <c r="Q2920" s="66"/>
      <c r="R2920" s="66"/>
    </row>
    <row r="2921" spans="7:18" x14ac:dyDescent="0.25">
      <c r="G2921"/>
      <c r="H2921"/>
      <c r="I2921"/>
      <c r="J2921"/>
      <c r="K2921"/>
      <c r="L2921"/>
      <c r="M2921"/>
      <c r="N2921"/>
      <c r="O2921"/>
      <c r="P2921"/>
      <c r="Q2921" s="66"/>
      <c r="R2921" s="66"/>
    </row>
    <row r="2922" spans="7:18" x14ac:dyDescent="0.25">
      <c r="G2922"/>
      <c r="H2922"/>
      <c r="I2922"/>
      <c r="J2922"/>
      <c r="K2922"/>
      <c r="L2922"/>
      <c r="M2922"/>
      <c r="N2922"/>
      <c r="O2922"/>
      <c r="P2922"/>
      <c r="Q2922" s="66"/>
      <c r="R2922" s="66"/>
    </row>
    <row r="2923" spans="7:18" x14ac:dyDescent="0.25">
      <c r="G2923"/>
      <c r="H2923"/>
      <c r="I2923"/>
      <c r="J2923"/>
      <c r="K2923"/>
      <c r="L2923"/>
      <c r="M2923"/>
      <c r="N2923"/>
      <c r="O2923"/>
      <c r="P2923"/>
      <c r="Q2923" s="66"/>
      <c r="R2923" s="66"/>
    </row>
    <row r="2924" spans="7:18" x14ac:dyDescent="0.25">
      <c r="G2924"/>
      <c r="H2924"/>
      <c r="I2924"/>
      <c r="J2924"/>
      <c r="K2924"/>
      <c r="L2924"/>
      <c r="M2924"/>
      <c r="N2924"/>
      <c r="O2924"/>
      <c r="P2924"/>
      <c r="Q2924" s="66"/>
      <c r="R2924" s="66"/>
    </row>
    <row r="2925" spans="7:18" x14ac:dyDescent="0.25">
      <c r="G2925"/>
      <c r="H2925"/>
      <c r="I2925"/>
      <c r="J2925"/>
      <c r="K2925"/>
      <c r="L2925"/>
      <c r="M2925"/>
      <c r="N2925"/>
      <c r="O2925"/>
      <c r="P2925"/>
      <c r="Q2925" s="66"/>
      <c r="R2925" s="66"/>
    </row>
    <row r="2926" spans="7:18" x14ac:dyDescent="0.25">
      <c r="G2926"/>
      <c r="H2926"/>
      <c r="I2926"/>
      <c r="J2926"/>
      <c r="K2926"/>
      <c r="L2926"/>
      <c r="M2926"/>
      <c r="N2926"/>
      <c r="O2926"/>
      <c r="P2926"/>
      <c r="Q2926" s="66"/>
      <c r="R2926" s="66"/>
    </row>
    <row r="2927" spans="7:18" x14ac:dyDescent="0.25">
      <c r="G2927"/>
      <c r="H2927"/>
      <c r="I2927"/>
      <c r="J2927"/>
      <c r="K2927"/>
      <c r="L2927"/>
      <c r="M2927"/>
      <c r="N2927"/>
      <c r="O2927"/>
      <c r="P2927"/>
      <c r="Q2927" s="66"/>
      <c r="R2927" s="66"/>
    </row>
    <row r="2928" spans="7:18" x14ac:dyDescent="0.25">
      <c r="G2928"/>
      <c r="H2928"/>
      <c r="I2928"/>
      <c r="J2928"/>
      <c r="K2928"/>
      <c r="L2928"/>
      <c r="M2928"/>
      <c r="N2928"/>
      <c r="O2928"/>
      <c r="P2928"/>
      <c r="Q2928" s="66"/>
      <c r="R2928" s="66"/>
    </row>
    <row r="2929" spans="7:18" x14ac:dyDescent="0.25">
      <c r="G2929"/>
      <c r="H2929"/>
      <c r="I2929"/>
      <c r="J2929"/>
      <c r="K2929"/>
      <c r="L2929"/>
      <c r="M2929"/>
      <c r="N2929"/>
      <c r="O2929"/>
      <c r="P2929"/>
      <c r="Q2929" s="66"/>
      <c r="R2929" s="66"/>
    </row>
    <row r="2930" spans="7:18" x14ac:dyDescent="0.25">
      <c r="G2930"/>
      <c r="H2930"/>
      <c r="I2930"/>
      <c r="J2930"/>
      <c r="K2930"/>
      <c r="L2930"/>
      <c r="M2930"/>
      <c r="N2930"/>
      <c r="O2930"/>
      <c r="P2930"/>
      <c r="Q2930" s="66"/>
      <c r="R2930" s="66"/>
    </row>
    <row r="2931" spans="7:18" x14ac:dyDescent="0.25">
      <c r="G2931"/>
      <c r="H2931"/>
      <c r="I2931"/>
      <c r="J2931"/>
      <c r="K2931"/>
      <c r="L2931"/>
      <c r="M2931"/>
      <c r="N2931"/>
      <c r="O2931"/>
      <c r="P2931"/>
      <c r="Q2931" s="66"/>
      <c r="R2931" s="66"/>
    </row>
    <row r="2932" spans="7:18" x14ac:dyDescent="0.25">
      <c r="G2932"/>
      <c r="H2932"/>
      <c r="I2932"/>
      <c r="J2932"/>
      <c r="K2932"/>
      <c r="L2932"/>
      <c r="M2932"/>
      <c r="N2932"/>
      <c r="O2932"/>
      <c r="P2932"/>
      <c r="Q2932" s="66"/>
      <c r="R2932" s="66"/>
    </row>
    <row r="2933" spans="7:18" x14ac:dyDescent="0.25">
      <c r="G2933"/>
      <c r="H2933"/>
      <c r="I2933"/>
      <c r="J2933"/>
      <c r="K2933"/>
      <c r="L2933"/>
      <c r="M2933"/>
      <c r="N2933"/>
      <c r="O2933"/>
      <c r="P2933"/>
      <c r="Q2933" s="66"/>
      <c r="R2933" s="66"/>
    </row>
    <row r="2934" spans="7:18" x14ac:dyDescent="0.25">
      <c r="G2934"/>
      <c r="H2934"/>
      <c r="I2934"/>
      <c r="J2934"/>
      <c r="K2934"/>
      <c r="L2934"/>
      <c r="M2934"/>
      <c r="N2934"/>
      <c r="O2934"/>
      <c r="P2934"/>
      <c r="Q2934" s="66"/>
      <c r="R2934" s="66"/>
    </row>
    <row r="2935" spans="7:18" x14ac:dyDescent="0.25">
      <c r="G2935"/>
      <c r="H2935"/>
      <c r="I2935"/>
      <c r="J2935"/>
      <c r="K2935"/>
      <c r="L2935"/>
      <c r="M2935"/>
      <c r="N2935"/>
      <c r="O2935"/>
      <c r="P2935"/>
      <c r="Q2935" s="66"/>
      <c r="R2935" s="66"/>
    </row>
    <row r="2936" spans="7:18" x14ac:dyDescent="0.25">
      <c r="G2936"/>
      <c r="H2936"/>
      <c r="I2936"/>
      <c r="J2936"/>
      <c r="K2936"/>
      <c r="L2936"/>
      <c r="M2936"/>
      <c r="N2936"/>
      <c r="O2936"/>
      <c r="P2936"/>
      <c r="Q2936" s="66"/>
      <c r="R2936" s="66"/>
    </row>
    <row r="2937" spans="7:18" x14ac:dyDescent="0.25">
      <c r="G2937"/>
      <c r="H2937"/>
      <c r="I2937"/>
      <c r="J2937"/>
      <c r="K2937"/>
      <c r="L2937"/>
      <c r="M2937"/>
      <c r="N2937"/>
      <c r="O2937"/>
      <c r="P2937"/>
      <c r="Q2937" s="66"/>
      <c r="R2937" s="66"/>
    </row>
    <row r="2938" spans="7:18" x14ac:dyDescent="0.25">
      <c r="G2938"/>
      <c r="H2938"/>
      <c r="I2938"/>
      <c r="J2938"/>
      <c r="K2938"/>
      <c r="L2938"/>
      <c r="M2938"/>
      <c r="N2938"/>
      <c r="O2938"/>
      <c r="P2938"/>
      <c r="Q2938" s="66"/>
      <c r="R2938" s="66"/>
    </row>
    <row r="2939" spans="7:18" x14ac:dyDescent="0.25">
      <c r="G2939"/>
      <c r="H2939"/>
      <c r="I2939"/>
      <c r="J2939"/>
      <c r="K2939"/>
      <c r="L2939"/>
      <c r="M2939"/>
      <c r="N2939"/>
      <c r="O2939"/>
      <c r="P2939"/>
      <c r="Q2939" s="66"/>
      <c r="R2939" s="66"/>
    </row>
    <row r="2940" spans="7:18" x14ac:dyDescent="0.25">
      <c r="G2940"/>
      <c r="H2940"/>
      <c r="I2940"/>
      <c r="J2940"/>
      <c r="K2940"/>
      <c r="L2940"/>
      <c r="M2940"/>
      <c r="N2940"/>
      <c r="O2940"/>
      <c r="P2940"/>
      <c r="Q2940" s="66"/>
      <c r="R2940" s="66"/>
    </row>
    <row r="2941" spans="7:18" x14ac:dyDescent="0.25">
      <c r="G2941"/>
      <c r="H2941"/>
      <c r="I2941"/>
      <c r="J2941"/>
      <c r="K2941"/>
      <c r="L2941"/>
      <c r="M2941"/>
      <c r="N2941"/>
      <c r="O2941"/>
      <c r="P2941"/>
      <c r="Q2941" s="66"/>
      <c r="R2941" s="66"/>
    </row>
    <row r="2942" spans="7:18" x14ac:dyDescent="0.25">
      <c r="G2942"/>
      <c r="H2942"/>
      <c r="I2942"/>
      <c r="J2942"/>
      <c r="K2942"/>
      <c r="L2942"/>
      <c r="M2942"/>
      <c r="N2942"/>
      <c r="O2942"/>
      <c r="P2942"/>
      <c r="Q2942" s="66"/>
      <c r="R2942" s="66"/>
    </row>
    <row r="2943" spans="7:18" x14ac:dyDescent="0.25">
      <c r="G2943"/>
      <c r="H2943"/>
      <c r="I2943"/>
      <c r="J2943"/>
      <c r="K2943"/>
      <c r="L2943"/>
      <c r="M2943"/>
      <c r="N2943"/>
      <c r="O2943"/>
      <c r="P2943"/>
      <c r="Q2943" s="66"/>
      <c r="R2943" s="66"/>
    </row>
    <row r="2944" spans="7:18" x14ac:dyDescent="0.25">
      <c r="G2944"/>
      <c r="H2944"/>
      <c r="I2944"/>
      <c r="J2944"/>
      <c r="K2944"/>
      <c r="L2944"/>
      <c r="M2944"/>
      <c r="N2944"/>
      <c r="O2944"/>
      <c r="P2944"/>
      <c r="Q2944" s="66"/>
      <c r="R2944" s="66"/>
    </row>
    <row r="2945" spans="7:18" x14ac:dyDescent="0.25">
      <c r="G2945"/>
      <c r="H2945"/>
      <c r="I2945"/>
      <c r="J2945"/>
      <c r="K2945"/>
      <c r="L2945"/>
      <c r="M2945"/>
      <c r="N2945"/>
      <c r="O2945"/>
      <c r="P2945"/>
      <c r="Q2945" s="66"/>
      <c r="R2945" s="66"/>
    </row>
    <row r="2946" spans="7:18" x14ac:dyDescent="0.25">
      <c r="G2946"/>
      <c r="H2946"/>
      <c r="I2946"/>
      <c r="J2946"/>
      <c r="K2946"/>
      <c r="L2946"/>
      <c r="M2946"/>
      <c r="N2946"/>
      <c r="O2946"/>
      <c r="P2946"/>
      <c r="Q2946" s="66"/>
      <c r="R2946" s="66"/>
    </row>
    <row r="2947" spans="7:18" x14ac:dyDescent="0.25">
      <c r="G2947"/>
      <c r="H2947"/>
      <c r="I2947"/>
      <c r="J2947"/>
      <c r="K2947"/>
      <c r="L2947"/>
      <c r="M2947"/>
      <c r="N2947"/>
      <c r="O2947"/>
      <c r="P2947"/>
      <c r="Q2947" s="66"/>
      <c r="R2947" s="66"/>
    </row>
    <row r="2948" spans="7:18" x14ac:dyDescent="0.25">
      <c r="G2948"/>
      <c r="H2948"/>
      <c r="I2948"/>
      <c r="J2948"/>
      <c r="K2948"/>
      <c r="L2948"/>
      <c r="M2948"/>
      <c r="N2948"/>
      <c r="O2948"/>
      <c r="P2948"/>
      <c r="Q2948" s="66"/>
      <c r="R2948" s="66"/>
    </row>
    <row r="2949" spans="7:18" x14ac:dyDescent="0.25">
      <c r="G2949"/>
      <c r="H2949"/>
      <c r="I2949"/>
      <c r="J2949"/>
      <c r="K2949"/>
      <c r="L2949"/>
      <c r="M2949"/>
      <c r="N2949"/>
      <c r="O2949"/>
      <c r="P2949"/>
      <c r="Q2949" s="66"/>
      <c r="R2949" s="66"/>
    </row>
    <row r="2950" spans="7:18" x14ac:dyDescent="0.25">
      <c r="G2950"/>
      <c r="H2950"/>
      <c r="I2950"/>
      <c r="J2950"/>
      <c r="K2950"/>
      <c r="L2950"/>
      <c r="M2950"/>
      <c r="N2950"/>
      <c r="O2950"/>
      <c r="P2950"/>
      <c r="Q2950" s="66"/>
      <c r="R2950" s="66"/>
    </row>
    <row r="2951" spans="7:18" x14ac:dyDescent="0.25">
      <c r="G2951"/>
      <c r="H2951"/>
      <c r="I2951"/>
      <c r="J2951"/>
      <c r="K2951"/>
      <c r="L2951"/>
      <c r="M2951"/>
      <c r="N2951"/>
      <c r="O2951"/>
      <c r="P2951"/>
      <c r="Q2951" s="66"/>
      <c r="R2951" s="66"/>
    </row>
    <row r="2952" spans="7:18" x14ac:dyDescent="0.25">
      <c r="G2952"/>
      <c r="H2952"/>
      <c r="I2952"/>
      <c r="J2952"/>
      <c r="K2952"/>
      <c r="L2952"/>
      <c r="M2952"/>
      <c r="N2952"/>
      <c r="O2952"/>
      <c r="P2952"/>
      <c r="Q2952" s="66"/>
      <c r="R2952" s="66"/>
    </row>
    <row r="2953" spans="7:18" x14ac:dyDescent="0.25">
      <c r="G2953"/>
      <c r="H2953"/>
      <c r="I2953"/>
      <c r="J2953"/>
      <c r="K2953"/>
      <c r="L2953"/>
      <c r="M2953"/>
      <c r="N2953"/>
      <c r="O2953"/>
      <c r="P2953"/>
      <c r="Q2953" s="66"/>
      <c r="R2953" s="66"/>
    </row>
    <row r="2954" spans="7:18" x14ac:dyDescent="0.25">
      <c r="G2954"/>
      <c r="H2954"/>
      <c r="I2954"/>
      <c r="J2954"/>
      <c r="K2954"/>
      <c r="L2954"/>
      <c r="M2954"/>
      <c r="N2954"/>
      <c r="O2954"/>
      <c r="P2954"/>
      <c r="Q2954" s="66"/>
      <c r="R2954" s="66"/>
    </row>
    <row r="2955" spans="7:18" x14ac:dyDescent="0.25">
      <c r="G2955"/>
      <c r="H2955"/>
      <c r="I2955"/>
      <c r="J2955"/>
      <c r="K2955"/>
      <c r="L2955"/>
      <c r="M2955"/>
      <c r="N2955"/>
      <c r="O2955"/>
      <c r="P2955"/>
      <c r="Q2955" s="66"/>
      <c r="R2955" s="66"/>
    </row>
    <row r="2956" spans="7:18" x14ac:dyDescent="0.25">
      <c r="G2956"/>
      <c r="H2956"/>
      <c r="I2956"/>
      <c r="J2956"/>
      <c r="K2956"/>
      <c r="L2956"/>
      <c r="M2956"/>
      <c r="N2956"/>
      <c r="O2956"/>
      <c r="P2956"/>
      <c r="Q2956" s="66"/>
      <c r="R2956" s="66"/>
    </row>
    <row r="2957" spans="7:18" x14ac:dyDescent="0.25">
      <c r="G2957"/>
      <c r="H2957"/>
      <c r="I2957"/>
      <c r="J2957"/>
      <c r="K2957"/>
      <c r="L2957"/>
      <c r="M2957"/>
      <c r="N2957"/>
      <c r="O2957"/>
      <c r="P2957"/>
      <c r="Q2957" s="66"/>
      <c r="R2957" s="66"/>
    </row>
    <row r="2958" spans="7:18" x14ac:dyDescent="0.25">
      <c r="G2958"/>
      <c r="H2958"/>
      <c r="I2958"/>
      <c r="J2958"/>
      <c r="K2958"/>
      <c r="L2958"/>
      <c r="M2958"/>
      <c r="N2958"/>
      <c r="O2958"/>
      <c r="P2958"/>
      <c r="Q2958" s="66"/>
      <c r="R2958" s="66"/>
    </row>
    <row r="2959" spans="7:18" x14ac:dyDescent="0.25">
      <c r="G2959"/>
      <c r="H2959"/>
      <c r="I2959"/>
      <c r="J2959"/>
      <c r="K2959"/>
      <c r="L2959"/>
      <c r="M2959"/>
      <c r="N2959"/>
      <c r="O2959"/>
      <c r="P2959"/>
      <c r="Q2959" s="66"/>
      <c r="R2959" s="66"/>
    </row>
    <row r="2960" spans="7:18" x14ac:dyDescent="0.25">
      <c r="G2960"/>
      <c r="H2960"/>
      <c r="I2960"/>
      <c r="J2960"/>
      <c r="K2960"/>
      <c r="L2960"/>
      <c r="M2960"/>
      <c r="N2960"/>
      <c r="O2960"/>
      <c r="P2960"/>
      <c r="Q2960" s="66"/>
      <c r="R2960" s="66"/>
    </row>
    <row r="2961" spans="7:18" x14ac:dyDescent="0.25">
      <c r="G2961"/>
      <c r="H2961"/>
      <c r="I2961"/>
      <c r="J2961"/>
      <c r="K2961"/>
      <c r="L2961"/>
      <c r="M2961"/>
      <c r="N2961"/>
      <c r="O2961"/>
      <c r="P2961"/>
      <c r="Q2961" s="66"/>
      <c r="R2961" s="66"/>
    </row>
    <row r="2962" spans="7:18" x14ac:dyDescent="0.25">
      <c r="G2962"/>
      <c r="H2962"/>
      <c r="I2962"/>
      <c r="J2962"/>
      <c r="K2962"/>
      <c r="L2962"/>
      <c r="M2962"/>
      <c r="N2962"/>
      <c r="O2962"/>
      <c r="P2962"/>
      <c r="Q2962" s="66"/>
      <c r="R2962" s="66"/>
    </row>
    <row r="2963" spans="7:18" x14ac:dyDescent="0.25">
      <c r="G2963"/>
      <c r="H2963"/>
      <c r="I2963"/>
      <c r="J2963"/>
      <c r="K2963"/>
      <c r="L2963"/>
      <c r="M2963"/>
      <c r="N2963"/>
      <c r="O2963"/>
      <c r="P2963"/>
      <c r="Q2963" s="66"/>
      <c r="R2963" s="66"/>
    </row>
    <row r="2964" spans="7:18" x14ac:dyDescent="0.25">
      <c r="G2964"/>
      <c r="H2964"/>
      <c r="I2964"/>
      <c r="J2964"/>
      <c r="K2964"/>
      <c r="L2964"/>
      <c r="M2964"/>
      <c r="N2964"/>
      <c r="O2964"/>
      <c r="P2964"/>
      <c r="Q2964" s="66"/>
      <c r="R2964" s="66"/>
    </row>
    <row r="2965" spans="7:18" x14ac:dyDescent="0.25">
      <c r="G2965"/>
      <c r="H2965"/>
      <c r="I2965"/>
      <c r="J2965"/>
      <c r="K2965"/>
      <c r="L2965"/>
      <c r="M2965"/>
      <c r="N2965"/>
      <c r="O2965"/>
      <c r="P2965"/>
      <c r="Q2965" s="66"/>
      <c r="R2965" s="66"/>
    </row>
    <row r="2966" spans="7:18" x14ac:dyDescent="0.25">
      <c r="G2966"/>
      <c r="H2966"/>
      <c r="I2966"/>
      <c r="J2966"/>
      <c r="K2966"/>
      <c r="L2966"/>
      <c r="M2966"/>
      <c r="N2966"/>
      <c r="O2966"/>
      <c r="P2966"/>
      <c r="Q2966" s="66"/>
      <c r="R2966" s="66"/>
    </row>
    <row r="2967" spans="7:18" x14ac:dyDescent="0.25">
      <c r="G2967"/>
      <c r="H2967"/>
      <c r="I2967"/>
      <c r="J2967"/>
      <c r="K2967"/>
      <c r="L2967"/>
      <c r="M2967"/>
      <c r="N2967"/>
      <c r="O2967"/>
      <c r="P2967"/>
      <c r="Q2967" s="66"/>
      <c r="R2967" s="66"/>
    </row>
    <row r="2968" spans="7:18" x14ac:dyDescent="0.25">
      <c r="G2968"/>
      <c r="H2968"/>
      <c r="I2968"/>
      <c r="J2968"/>
      <c r="K2968"/>
      <c r="L2968"/>
      <c r="M2968"/>
      <c r="N2968"/>
      <c r="O2968"/>
      <c r="P2968"/>
      <c r="Q2968" s="66"/>
      <c r="R2968" s="66"/>
    </row>
    <row r="2969" spans="7:18" x14ac:dyDescent="0.25">
      <c r="G2969"/>
      <c r="H2969"/>
      <c r="I2969"/>
      <c r="J2969"/>
      <c r="K2969"/>
      <c r="L2969"/>
      <c r="M2969"/>
      <c r="N2969"/>
      <c r="O2969"/>
      <c r="P2969"/>
      <c r="Q2969" s="66"/>
      <c r="R2969" s="66"/>
    </row>
    <row r="2970" spans="7:18" x14ac:dyDescent="0.25">
      <c r="G2970"/>
      <c r="H2970"/>
      <c r="I2970"/>
      <c r="J2970"/>
      <c r="K2970"/>
      <c r="L2970"/>
      <c r="M2970"/>
      <c r="N2970"/>
      <c r="O2970"/>
      <c r="P2970"/>
      <c r="Q2970" s="66"/>
      <c r="R2970" s="66"/>
    </row>
    <row r="2971" spans="7:18" x14ac:dyDescent="0.25">
      <c r="G2971"/>
      <c r="H2971"/>
      <c r="I2971"/>
      <c r="J2971"/>
      <c r="K2971"/>
      <c r="L2971"/>
      <c r="M2971"/>
      <c r="N2971"/>
      <c r="O2971"/>
      <c r="P2971"/>
      <c r="Q2971" s="66"/>
      <c r="R2971" s="66"/>
    </row>
    <row r="2972" spans="7:18" x14ac:dyDescent="0.25">
      <c r="G2972"/>
      <c r="H2972"/>
      <c r="I2972"/>
      <c r="J2972"/>
      <c r="K2972"/>
      <c r="L2972"/>
      <c r="M2972"/>
      <c r="N2972"/>
      <c r="O2972"/>
      <c r="P2972"/>
      <c r="Q2972" s="66"/>
      <c r="R2972" s="66"/>
    </row>
    <row r="2973" spans="7:18" x14ac:dyDescent="0.25">
      <c r="G2973"/>
      <c r="H2973"/>
      <c r="I2973"/>
      <c r="J2973"/>
      <c r="K2973"/>
      <c r="L2973"/>
      <c r="M2973"/>
      <c r="N2973"/>
      <c r="O2973"/>
      <c r="P2973"/>
      <c r="Q2973" s="66"/>
      <c r="R2973" s="66"/>
    </row>
    <row r="2974" spans="7:18" x14ac:dyDescent="0.25">
      <c r="G2974"/>
      <c r="H2974"/>
      <c r="I2974"/>
      <c r="J2974"/>
      <c r="K2974"/>
      <c r="L2974"/>
      <c r="M2974"/>
      <c r="N2974"/>
      <c r="O2974"/>
      <c r="P2974"/>
      <c r="Q2974" s="66"/>
      <c r="R2974" s="66"/>
    </row>
    <row r="2975" spans="7:18" x14ac:dyDescent="0.25">
      <c r="G2975"/>
      <c r="H2975"/>
      <c r="I2975"/>
      <c r="J2975"/>
      <c r="K2975"/>
      <c r="L2975"/>
      <c r="M2975"/>
      <c r="N2975"/>
      <c r="O2975"/>
      <c r="P2975"/>
      <c r="Q2975" s="66"/>
      <c r="R2975" s="66"/>
    </row>
    <row r="2976" spans="7:18" x14ac:dyDescent="0.25">
      <c r="G2976"/>
      <c r="H2976"/>
      <c r="I2976"/>
      <c r="J2976"/>
      <c r="K2976"/>
      <c r="L2976"/>
      <c r="M2976"/>
      <c r="N2976"/>
      <c r="O2976"/>
      <c r="P2976"/>
      <c r="Q2976" s="66"/>
      <c r="R2976" s="66"/>
    </row>
    <row r="2977" spans="7:18" x14ac:dyDescent="0.25">
      <c r="G2977"/>
      <c r="H2977"/>
      <c r="I2977"/>
      <c r="J2977"/>
      <c r="K2977"/>
      <c r="L2977"/>
      <c r="M2977"/>
      <c r="N2977"/>
      <c r="O2977"/>
      <c r="P2977"/>
      <c r="Q2977" s="66"/>
      <c r="R2977" s="66"/>
    </row>
    <row r="2978" spans="7:18" x14ac:dyDescent="0.25">
      <c r="G2978"/>
      <c r="H2978"/>
      <c r="I2978"/>
      <c r="J2978"/>
      <c r="K2978"/>
      <c r="L2978"/>
      <c r="M2978"/>
      <c r="N2978"/>
      <c r="O2978"/>
      <c r="P2978"/>
      <c r="Q2978" s="66"/>
      <c r="R2978" s="66"/>
    </row>
    <row r="2979" spans="7:18" x14ac:dyDescent="0.25">
      <c r="G2979"/>
      <c r="H2979"/>
      <c r="I2979"/>
      <c r="J2979"/>
      <c r="K2979"/>
      <c r="L2979"/>
      <c r="M2979"/>
      <c r="N2979"/>
      <c r="O2979"/>
      <c r="P2979"/>
      <c r="Q2979" s="66"/>
      <c r="R2979" s="66"/>
    </row>
    <row r="2980" spans="7:18" x14ac:dyDescent="0.25">
      <c r="G2980"/>
      <c r="H2980"/>
      <c r="I2980"/>
      <c r="J2980"/>
      <c r="K2980"/>
      <c r="L2980"/>
      <c r="M2980"/>
      <c r="N2980"/>
      <c r="O2980"/>
      <c r="P2980"/>
      <c r="Q2980" s="66"/>
      <c r="R2980" s="66"/>
    </row>
    <row r="2981" spans="7:18" x14ac:dyDescent="0.25">
      <c r="G2981"/>
      <c r="H2981"/>
      <c r="I2981"/>
      <c r="J2981"/>
      <c r="K2981"/>
      <c r="L2981"/>
      <c r="M2981"/>
      <c r="N2981"/>
      <c r="O2981"/>
      <c r="P2981"/>
      <c r="Q2981" s="66"/>
      <c r="R2981" s="66"/>
    </row>
    <row r="2982" spans="7:18" x14ac:dyDescent="0.25">
      <c r="G2982"/>
      <c r="H2982"/>
      <c r="I2982"/>
      <c r="J2982"/>
      <c r="K2982"/>
      <c r="L2982"/>
      <c r="M2982"/>
      <c r="N2982"/>
      <c r="O2982"/>
      <c r="P2982"/>
      <c r="Q2982" s="66"/>
      <c r="R2982" s="66"/>
    </row>
    <row r="2983" spans="7:18" x14ac:dyDescent="0.25">
      <c r="G2983"/>
      <c r="H2983"/>
      <c r="I2983"/>
      <c r="J2983"/>
      <c r="K2983"/>
      <c r="L2983"/>
      <c r="M2983"/>
      <c r="N2983"/>
      <c r="O2983"/>
      <c r="P2983"/>
      <c r="Q2983" s="66"/>
      <c r="R2983" s="66"/>
    </row>
    <row r="2984" spans="7:18" x14ac:dyDescent="0.25">
      <c r="G2984"/>
      <c r="H2984"/>
      <c r="I2984"/>
      <c r="J2984"/>
      <c r="K2984"/>
      <c r="L2984"/>
      <c r="M2984"/>
      <c r="N2984"/>
      <c r="O2984"/>
      <c r="P2984"/>
      <c r="Q2984" s="66"/>
      <c r="R2984" s="66"/>
    </row>
    <row r="2985" spans="7:18" x14ac:dyDescent="0.25">
      <c r="G2985"/>
      <c r="H2985"/>
      <c r="I2985"/>
      <c r="J2985"/>
      <c r="K2985"/>
      <c r="L2985"/>
      <c r="M2985"/>
      <c r="N2985"/>
      <c r="O2985"/>
      <c r="P2985"/>
      <c r="Q2985" s="66"/>
      <c r="R2985" s="66"/>
    </row>
    <row r="2986" spans="7:18" x14ac:dyDescent="0.25">
      <c r="G2986"/>
      <c r="H2986"/>
      <c r="I2986"/>
      <c r="J2986"/>
      <c r="K2986"/>
      <c r="L2986"/>
      <c r="M2986"/>
      <c r="N2986"/>
      <c r="O2986"/>
      <c r="P2986"/>
      <c r="Q2986" s="66"/>
      <c r="R2986" s="66"/>
    </row>
    <row r="2987" spans="7:18" x14ac:dyDescent="0.25">
      <c r="G2987"/>
      <c r="H2987"/>
      <c r="I2987"/>
      <c r="J2987"/>
      <c r="K2987"/>
      <c r="L2987"/>
      <c r="M2987"/>
      <c r="N2987"/>
      <c r="O2987"/>
      <c r="P2987"/>
      <c r="Q2987" s="66"/>
      <c r="R2987" s="66"/>
    </row>
    <row r="2988" spans="7:18" x14ac:dyDescent="0.25">
      <c r="G2988"/>
      <c r="H2988"/>
      <c r="I2988"/>
      <c r="J2988"/>
      <c r="K2988"/>
      <c r="L2988"/>
      <c r="M2988"/>
      <c r="N2988"/>
      <c r="O2988"/>
      <c r="P2988"/>
      <c r="Q2988" s="66"/>
      <c r="R2988" s="66"/>
    </row>
    <row r="2989" spans="7:18" x14ac:dyDescent="0.25">
      <c r="G2989"/>
      <c r="H2989"/>
      <c r="I2989"/>
      <c r="J2989"/>
      <c r="K2989"/>
      <c r="L2989"/>
      <c r="M2989"/>
      <c r="N2989"/>
      <c r="O2989"/>
      <c r="P2989"/>
      <c r="Q2989" s="66"/>
      <c r="R2989" s="66"/>
    </row>
    <row r="2990" spans="7:18" x14ac:dyDescent="0.25">
      <c r="G2990"/>
      <c r="H2990"/>
      <c r="I2990"/>
      <c r="J2990"/>
      <c r="K2990"/>
      <c r="L2990"/>
      <c r="M2990"/>
      <c r="N2990"/>
      <c r="O2990"/>
      <c r="P2990"/>
      <c r="Q2990" s="66"/>
      <c r="R2990" s="66"/>
    </row>
    <row r="2991" spans="7:18" x14ac:dyDescent="0.25">
      <c r="G2991"/>
      <c r="H2991"/>
      <c r="I2991"/>
      <c r="J2991"/>
      <c r="K2991"/>
      <c r="L2991"/>
      <c r="M2991"/>
      <c r="N2991"/>
      <c r="O2991"/>
      <c r="P2991"/>
      <c r="Q2991" s="66"/>
      <c r="R2991" s="66"/>
    </row>
    <row r="2992" spans="7:18" x14ac:dyDescent="0.25">
      <c r="G2992"/>
      <c r="H2992"/>
      <c r="I2992"/>
      <c r="J2992"/>
      <c r="K2992"/>
      <c r="L2992"/>
      <c r="M2992"/>
      <c r="N2992"/>
      <c r="O2992"/>
      <c r="P2992"/>
      <c r="Q2992" s="66"/>
      <c r="R2992" s="66"/>
    </row>
    <row r="2993" spans="7:18" x14ac:dyDescent="0.25">
      <c r="G2993"/>
      <c r="H2993"/>
      <c r="I2993"/>
      <c r="J2993"/>
      <c r="K2993"/>
      <c r="L2993"/>
      <c r="M2993"/>
      <c r="N2993"/>
      <c r="O2993"/>
      <c r="P2993"/>
      <c r="Q2993" s="66"/>
      <c r="R2993" s="66"/>
    </row>
    <row r="2994" spans="7:18" x14ac:dyDescent="0.25">
      <c r="G2994"/>
      <c r="H2994"/>
      <c r="I2994"/>
      <c r="J2994"/>
      <c r="K2994"/>
      <c r="L2994"/>
      <c r="M2994"/>
      <c r="N2994"/>
      <c r="O2994"/>
      <c r="P2994"/>
      <c r="Q2994" s="66"/>
      <c r="R2994" s="66"/>
    </row>
    <row r="2995" spans="7:18" x14ac:dyDescent="0.25">
      <c r="G2995"/>
      <c r="H2995"/>
      <c r="I2995"/>
      <c r="J2995"/>
      <c r="K2995"/>
      <c r="L2995"/>
      <c r="M2995"/>
      <c r="N2995"/>
      <c r="O2995"/>
      <c r="P2995"/>
      <c r="Q2995" s="66"/>
      <c r="R2995" s="66"/>
    </row>
    <row r="2996" spans="7:18" x14ac:dyDescent="0.25">
      <c r="G2996"/>
      <c r="H2996"/>
      <c r="I2996"/>
      <c r="J2996"/>
      <c r="K2996"/>
      <c r="L2996"/>
      <c r="M2996"/>
      <c r="N2996"/>
      <c r="O2996"/>
      <c r="P2996"/>
      <c r="Q2996" s="66"/>
      <c r="R2996" s="66"/>
    </row>
    <row r="2997" spans="7:18" x14ac:dyDescent="0.25">
      <c r="G2997"/>
      <c r="H2997"/>
      <c r="I2997"/>
      <c r="J2997"/>
      <c r="K2997"/>
      <c r="L2997"/>
      <c r="M2997"/>
      <c r="N2997"/>
      <c r="O2997"/>
      <c r="P2997"/>
      <c r="Q2997" s="66"/>
      <c r="R2997" s="66"/>
    </row>
    <row r="2998" spans="7:18" x14ac:dyDescent="0.25">
      <c r="G2998"/>
      <c r="H2998"/>
      <c r="I2998"/>
      <c r="J2998"/>
      <c r="K2998"/>
      <c r="L2998"/>
      <c r="M2998"/>
      <c r="N2998"/>
      <c r="O2998"/>
      <c r="P2998"/>
      <c r="Q2998" s="66"/>
      <c r="R2998" s="66"/>
    </row>
    <row r="2999" spans="7:18" x14ac:dyDescent="0.25">
      <c r="G2999"/>
      <c r="H2999"/>
      <c r="I2999"/>
      <c r="J2999"/>
      <c r="K2999"/>
      <c r="L2999"/>
      <c r="M2999"/>
      <c r="N2999"/>
      <c r="O2999"/>
      <c r="P2999"/>
      <c r="Q2999" s="66"/>
      <c r="R2999" s="66"/>
    </row>
    <row r="3000" spans="7:18" x14ac:dyDescent="0.25">
      <c r="G3000"/>
      <c r="H3000"/>
      <c r="I3000"/>
      <c r="J3000"/>
      <c r="K3000"/>
      <c r="L3000"/>
      <c r="M3000"/>
      <c r="N3000"/>
      <c r="O3000"/>
      <c r="P3000"/>
      <c r="Q3000" s="66"/>
      <c r="R3000" s="66"/>
    </row>
    <row r="3001" spans="7:18" x14ac:dyDescent="0.25">
      <c r="G3001"/>
      <c r="H3001"/>
      <c r="I3001"/>
      <c r="J3001"/>
      <c r="K3001"/>
      <c r="L3001"/>
      <c r="M3001"/>
      <c r="N3001"/>
      <c r="O3001"/>
      <c r="P3001"/>
      <c r="Q3001" s="66"/>
      <c r="R3001" s="66"/>
    </row>
    <row r="3002" spans="7:18" x14ac:dyDescent="0.25">
      <c r="G3002"/>
      <c r="H3002"/>
      <c r="I3002"/>
      <c r="J3002"/>
      <c r="K3002"/>
      <c r="L3002"/>
      <c r="M3002"/>
      <c r="N3002"/>
      <c r="O3002"/>
      <c r="P3002"/>
      <c r="Q3002" s="66"/>
      <c r="R3002" s="66"/>
    </row>
    <row r="3003" spans="7:18" x14ac:dyDescent="0.25">
      <c r="G3003"/>
      <c r="H3003"/>
      <c r="I3003"/>
      <c r="J3003"/>
      <c r="K3003"/>
      <c r="L3003"/>
      <c r="M3003"/>
      <c r="N3003"/>
      <c r="O3003"/>
      <c r="P3003"/>
      <c r="Q3003" s="66"/>
      <c r="R3003" s="66"/>
    </row>
    <row r="3004" spans="7:18" x14ac:dyDescent="0.25">
      <c r="G3004"/>
      <c r="H3004"/>
      <c r="I3004"/>
      <c r="J3004"/>
      <c r="K3004"/>
      <c r="L3004"/>
      <c r="M3004"/>
      <c r="N3004"/>
      <c r="O3004"/>
      <c r="P3004"/>
      <c r="Q3004" s="66"/>
      <c r="R3004" s="66"/>
    </row>
    <row r="3005" spans="7:18" x14ac:dyDescent="0.25">
      <c r="G3005"/>
      <c r="H3005"/>
      <c r="I3005"/>
      <c r="J3005"/>
      <c r="K3005"/>
      <c r="L3005"/>
      <c r="M3005"/>
      <c r="N3005"/>
      <c r="O3005"/>
      <c r="P3005"/>
      <c r="Q3005" s="66"/>
      <c r="R3005" s="66"/>
    </row>
    <row r="3006" spans="7:18" x14ac:dyDescent="0.25">
      <c r="G3006"/>
      <c r="H3006"/>
      <c r="I3006"/>
      <c r="J3006"/>
      <c r="K3006"/>
      <c r="L3006"/>
      <c r="M3006"/>
      <c r="N3006"/>
      <c r="O3006"/>
      <c r="P3006"/>
      <c r="Q3006" s="66"/>
      <c r="R3006" s="66"/>
    </row>
    <row r="3007" spans="7:18" x14ac:dyDescent="0.25">
      <c r="G3007"/>
      <c r="H3007"/>
      <c r="I3007"/>
      <c r="J3007"/>
      <c r="K3007"/>
      <c r="L3007"/>
      <c r="M3007"/>
      <c r="N3007"/>
      <c r="O3007"/>
      <c r="P3007"/>
      <c r="Q3007" s="66"/>
      <c r="R3007" s="66"/>
    </row>
    <row r="3008" spans="7:18" x14ac:dyDescent="0.25">
      <c r="G3008"/>
      <c r="H3008"/>
      <c r="I3008"/>
      <c r="J3008"/>
      <c r="K3008"/>
      <c r="L3008"/>
      <c r="M3008"/>
      <c r="N3008"/>
      <c r="O3008"/>
      <c r="P3008"/>
      <c r="Q3008" s="66"/>
      <c r="R3008" s="66"/>
    </row>
    <row r="3009" spans="7:18" x14ac:dyDescent="0.25">
      <c r="G3009"/>
      <c r="H3009"/>
      <c r="I3009"/>
      <c r="J3009"/>
      <c r="K3009"/>
      <c r="L3009"/>
      <c r="M3009"/>
      <c r="N3009"/>
      <c r="O3009"/>
      <c r="P3009"/>
      <c r="Q3009" s="66"/>
      <c r="R3009" s="66"/>
    </row>
    <row r="3010" spans="7:18" x14ac:dyDescent="0.25">
      <c r="G3010"/>
      <c r="H3010"/>
      <c r="I3010"/>
      <c r="J3010"/>
      <c r="K3010"/>
      <c r="L3010"/>
      <c r="M3010"/>
      <c r="N3010"/>
      <c r="O3010"/>
      <c r="P3010"/>
      <c r="Q3010" s="66"/>
      <c r="R3010" s="66"/>
    </row>
    <row r="3011" spans="7:18" x14ac:dyDescent="0.25">
      <c r="G3011"/>
      <c r="H3011"/>
      <c r="I3011"/>
      <c r="J3011"/>
      <c r="K3011"/>
      <c r="L3011"/>
      <c r="M3011"/>
      <c r="N3011"/>
      <c r="O3011"/>
      <c r="P3011"/>
      <c r="Q3011" s="66"/>
      <c r="R3011" s="66"/>
    </row>
    <row r="3012" spans="7:18" x14ac:dyDescent="0.25">
      <c r="G3012"/>
      <c r="H3012"/>
      <c r="I3012"/>
      <c r="J3012"/>
      <c r="K3012"/>
      <c r="L3012"/>
      <c r="M3012"/>
      <c r="N3012"/>
      <c r="O3012"/>
      <c r="P3012"/>
      <c r="Q3012" s="66"/>
      <c r="R3012" s="66"/>
    </row>
    <row r="3013" spans="7:18" x14ac:dyDescent="0.25">
      <c r="G3013"/>
      <c r="H3013"/>
      <c r="I3013"/>
      <c r="J3013"/>
      <c r="K3013"/>
      <c r="L3013"/>
      <c r="M3013"/>
      <c r="N3013"/>
      <c r="O3013"/>
      <c r="P3013"/>
      <c r="Q3013" s="66"/>
      <c r="R3013" s="66"/>
    </row>
    <row r="3014" spans="7:18" x14ac:dyDescent="0.25">
      <c r="G3014"/>
      <c r="H3014"/>
      <c r="I3014"/>
      <c r="J3014"/>
      <c r="K3014"/>
      <c r="L3014"/>
      <c r="M3014"/>
      <c r="N3014"/>
      <c r="O3014"/>
      <c r="P3014"/>
      <c r="Q3014" s="66"/>
      <c r="R3014" s="66"/>
    </row>
    <row r="3015" spans="7:18" x14ac:dyDescent="0.25">
      <c r="G3015"/>
      <c r="H3015"/>
      <c r="I3015"/>
      <c r="J3015"/>
      <c r="K3015"/>
      <c r="L3015"/>
      <c r="M3015"/>
      <c r="N3015"/>
      <c r="O3015"/>
      <c r="P3015"/>
      <c r="Q3015" s="66"/>
      <c r="R3015" s="66"/>
    </row>
    <row r="3016" spans="7:18" x14ac:dyDescent="0.25">
      <c r="G3016"/>
      <c r="H3016"/>
      <c r="I3016"/>
      <c r="J3016"/>
      <c r="K3016"/>
      <c r="L3016"/>
      <c r="M3016"/>
      <c r="N3016"/>
      <c r="O3016"/>
      <c r="P3016"/>
      <c r="Q3016" s="66"/>
      <c r="R3016" s="66"/>
    </row>
    <row r="3017" spans="7:18" x14ac:dyDescent="0.25">
      <c r="G3017"/>
      <c r="H3017"/>
      <c r="I3017"/>
      <c r="J3017"/>
      <c r="K3017"/>
      <c r="L3017"/>
      <c r="M3017"/>
      <c r="N3017"/>
      <c r="O3017"/>
      <c r="P3017"/>
      <c r="Q3017" s="66"/>
      <c r="R3017" s="66"/>
    </row>
    <row r="3018" spans="7:18" x14ac:dyDescent="0.25">
      <c r="G3018"/>
      <c r="H3018"/>
      <c r="I3018"/>
      <c r="J3018"/>
      <c r="K3018"/>
      <c r="L3018"/>
      <c r="M3018"/>
      <c r="N3018"/>
      <c r="O3018"/>
      <c r="P3018"/>
      <c r="Q3018" s="66"/>
      <c r="R3018" s="66"/>
    </row>
    <row r="3019" spans="7:18" x14ac:dyDescent="0.25">
      <c r="G3019"/>
      <c r="H3019"/>
      <c r="I3019"/>
      <c r="J3019"/>
      <c r="K3019"/>
      <c r="L3019"/>
      <c r="M3019"/>
      <c r="N3019"/>
      <c r="O3019"/>
      <c r="P3019"/>
      <c r="Q3019" s="66"/>
      <c r="R3019" s="66"/>
    </row>
    <row r="3020" spans="7:18" x14ac:dyDescent="0.25">
      <c r="G3020"/>
      <c r="H3020"/>
      <c r="I3020"/>
      <c r="J3020"/>
      <c r="K3020"/>
      <c r="L3020"/>
      <c r="M3020"/>
      <c r="N3020"/>
      <c r="O3020"/>
      <c r="P3020"/>
      <c r="Q3020" s="66"/>
      <c r="R3020" s="66"/>
    </row>
    <row r="3021" spans="7:18" x14ac:dyDescent="0.25">
      <c r="G3021"/>
      <c r="H3021"/>
      <c r="I3021"/>
      <c r="J3021"/>
      <c r="K3021"/>
      <c r="L3021"/>
      <c r="M3021"/>
      <c r="N3021"/>
      <c r="O3021"/>
      <c r="P3021"/>
      <c r="Q3021" s="66"/>
      <c r="R3021" s="66"/>
    </row>
    <row r="3022" spans="7:18" x14ac:dyDescent="0.25">
      <c r="G3022"/>
      <c r="H3022"/>
      <c r="I3022"/>
      <c r="J3022"/>
      <c r="K3022"/>
      <c r="L3022"/>
      <c r="M3022"/>
      <c r="N3022"/>
      <c r="O3022"/>
      <c r="P3022"/>
      <c r="Q3022" s="66"/>
      <c r="R3022" s="66"/>
    </row>
    <row r="3023" spans="7:18" x14ac:dyDescent="0.25">
      <c r="G3023"/>
      <c r="H3023"/>
      <c r="I3023"/>
      <c r="J3023"/>
      <c r="K3023"/>
      <c r="L3023"/>
      <c r="M3023"/>
      <c r="N3023"/>
      <c r="O3023"/>
      <c r="P3023"/>
      <c r="Q3023" s="66"/>
      <c r="R3023" s="66"/>
    </row>
    <row r="3024" spans="7:18" x14ac:dyDescent="0.25">
      <c r="G3024"/>
      <c r="H3024"/>
      <c r="I3024"/>
      <c r="J3024"/>
      <c r="K3024"/>
      <c r="L3024"/>
      <c r="M3024"/>
      <c r="N3024"/>
      <c r="O3024"/>
      <c r="P3024"/>
      <c r="Q3024" s="66"/>
      <c r="R3024" s="66"/>
    </row>
    <row r="3025" spans="7:18" x14ac:dyDescent="0.25">
      <c r="G3025"/>
      <c r="H3025"/>
      <c r="I3025"/>
      <c r="J3025"/>
      <c r="K3025"/>
      <c r="L3025"/>
      <c r="M3025"/>
      <c r="N3025"/>
      <c r="O3025"/>
      <c r="P3025"/>
      <c r="Q3025" s="66"/>
      <c r="R3025" s="66"/>
    </row>
    <row r="3026" spans="7:18" x14ac:dyDescent="0.25">
      <c r="G3026"/>
      <c r="H3026"/>
      <c r="I3026"/>
      <c r="J3026"/>
      <c r="K3026"/>
      <c r="L3026"/>
      <c r="M3026"/>
      <c r="N3026"/>
      <c r="O3026"/>
      <c r="P3026"/>
      <c r="Q3026" s="66"/>
      <c r="R3026" s="66"/>
    </row>
    <row r="3027" spans="7:18" x14ac:dyDescent="0.25">
      <c r="G3027"/>
      <c r="H3027"/>
      <c r="I3027"/>
      <c r="J3027"/>
      <c r="K3027"/>
      <c r="L3027"/>
      <c r="M3027"/>
      <c r="N3027"/>
      <c r="O3027"/>
      <c r="P3027"/>
      <c r="Q3027" s="66"/>
      <c r="R3027" s="66"/>
    </row>
    <row r="3028" spans="7:18" x14ac:dyDescent="0.25">
      <c r="G3028"/>
      <c r="H3028"/>
      <c r="I3028"/>
      <c r="J3028"/>
      <c r="K3028"/>
      <c r="L3028"/>
      <c r="M3028"/>
      <c r="N3028"/>
      <c r="O3028"/>
      <c r="P3028"/>
      <c r="Q3028" s="66"/>
      <c r="R3028" s="66"/>
    </row>
    <row r="3029" spans="7:18" x14ac:dyDescent="0.25">
      <c r="G3029"/>
      <c r="H3029"/>
      <c r="I3029"/>
      <c r="J3029"/>
      <c r="K3029"/>
      <c r="L3029"/>
      <c r="M3029"/>
      <c r="N3029"/>
      <c r="O3029"/>
      <c r="P3029"/>
      <c r="Q3029" s="66"/>
      <c r="R3029" s="66"/>
    </row>
    <row r="3030" spans="7:18" x14ac:dyDescent="0.25">
      <c r="G3030"/>
      <c r="H3030"/>
      <c r="I3030"/>
      <c r="J3030"/>
      <c r="K3030"/>
      <c r="L3030"/>
      <c r="M3030"/>
      <c r="N3030"/>
      <c r="O3030"/>
      <c r="P3030"/>
      <c r="Q3030" s="66"/>
      <c r="R3030" s="66"/>
    </row>
    <row r="3031" spans="7:18" x14ac:dyDescent="0.25">
      <c r="G3031"/>
      <c r="H3031"/>
      <c r="I3031"/>
      <c r="J3031"/>
      <c r="K3031"/>
      <c r="L3031"/>
      <c r="M3031"/>
      <c r="N3031"/>
      <c r="O3031"/>
      <c r="P3031"/>
      <c r="Q3031" s="66"/>
      <c r="R3031" s="66"/>
    </row>
    <row r="3032" spans="7:18" x14ac:dyDescent="0.25">
      <c r="G3032"/>
      <c r="H3032"/>
      <c r="I3032"/>
      <c r="J3032"/>
      <c r="K3032"/>
      <c r="L3032"/>
      <c r="M3032"/>
      <c r="N3032"/>
      <c r="O3032"/>
      <c r="P3032"/>
      <c r="Q3032" s="66"/>
      <c r="R3032" s="66"/>
    </row>
    <row r="3033" spans="7:18" x14ac:dyDescent="0.25">
      <c r="G3033"/>
      <c r="H3033"/>
      <c r="I3033"/>
      <c r="J3033"/>
      <c r="K3033"/>
      <c r="L3033"/>
      <c r="M3033"/>
      <c r="N3033"/>
      <c r="O3033"/>
      <c r="P3033"/>
      <c r="Q3033" s="66"/>
      <c r="R3033" s="66"/>
    </row>
    <row r="3034" spans="7:18" x14ac:dyDescent="0.25">
      <c r="G3034"/>
      <c r="H3034"/>
      <c r="I3034"/>
      <c r="J3034"/>
      <c r="K3034"/>
      <c r="L3034"/>
      <c r="M3034"/>
      <c r="N3034"/>
      <c r="O3034"/>
      <c r="P3034"/>
      <c r="Q3034" s="66"/>
      <c r="R3034" s="66"/>
    </row>
    <row r="3035" spans="7:18" x14ac:dyDescent="0.25">
      <c r="G3035"/>
      <c r="H3035"/>
      <c r="I3035"/>
      <c r="J3035"/>
      <c r="K3035"/>
      <c r="L3035"/>
      <c r="M3035"/>
      <c r="N3035"/>
      <c r="O3035"/>
      <c r="P3035"/>
      <c r="Q3035" s="66"/>
      <c r="R3035" s="66"/>
    </row>
    <row r="3036" spans="7:18" x14ac:dyDescent="0.25">
      <c r="G3036"/>
      <c r="H3036"/>
      <c r="I3036"/>
      <c r="J3036"/>
      <c r="K3036"/>
      <c r="L3036"/>
      <c r="M3036"/>
      <c r="N3036"/>
      <c r="O3036"/>
      <c r="P3036"/>
      <c r="Q3036" s="66"/>
      <c r="R3036" s="66"/>
    </row>
    <row r="3037" spans="7:18" x14ac:dyDescent="0.25">
      <c r="G3037"/>
      <c r="H3037"/>
      <c r="I3037"/>
      <c r="J3037"/>
      <c r="K3037"/>
      <c r="L3037"/>
      <c r="M3037"/>
      <c r="N3037"/>
      <c r="O3037"/>
      <c r="P3037"/>
      <c r="Q3037" s="66"/>
      <c r="R3037" s="66"/>
    </row>
    <row r="3038" spans="7:18" x14ac:dyDescent="0.25">
      <c r="G3038"/>
      <c r="H3038"/>
      <c r="I3038"/>
      <c r="J3038"/>
      <c r="K3038"/>
      <c r="L3038"/>
      <c r="M3038"/>
      <c r="N3038"/>
      <c r="O3038"/>
      <c r="P3038"/>
      <c r="Q3038" s="66"/>
      <c r="R3038" s="66"/>
    </row>
    <row r="3039" spans="7:18" x14ac:dyDescent="0.25">
      <c r="G3039"/>
      <c r="H3039"/>
      <c r="I3039"/>
      <c r="J3039"/>
      <c r="K3039"/>
      <c r="L3039"/>
      <c r="M3039"/>
      <c r="N3039"/>
      <c r="O3039"/>
      <c r="P3039"/>
      <c r="Q3039" s="66"/>
      <c r="R3039" s="66"/>
    </row>
    <row r="3040" spans="7:18" x14ac:dyDescent="0.25">
      <c r="G3040"/>
      <c r="H3040"/>
      <c r="I3040"/>
      <c r="J3040"/>
      <c r="K3040"/>
      <c r="L3040"/>
      <c r="M3040"/>
      <c r="N3040"/>
      <c r="O3040"/>
      <c r="P3040"/>
      <c r="Q3040" s="66"/>
      <c r="R3040" s="66"/>
    </row>
    <row r="3041" spans="7:18" x14ac:dyDescent="0.25">
      <c r="G3041"/>
      <c r="H3041"/>
      <c r="I3041"/>
      <c r="J3041"/>
      <c r="K3041"/>
      <c r="L3041"/>
      <c r="M3041"/>
      <c r="N3041"/>
      <c r="O3041"/>
      <c r="P3041"/>
      <c r="Q3041" s="66"/>
      <c r="R3041" s="66"/>
    </row>
    <row r="3042" spans="7:18" x14ac:dyDescent="0.25">
      <c r="G3042"/>
      <c r="H3042"/>
      <c r="I3042"/>
      <c r="J3042"/>
      <c r="K3042"/>
      <c r="L3042"/>
      <c r="M3042"/>
      <c r="N3042"/>
      <c r="O3042"/>
      <c r="P3042"/>
      <c r="Q3042" s="66"/>
      <c r="R3042" s="66"/>
    </row>
    <row r="3043" spans="7:18" x14ac:dyDescent="0.25">
      <c r="G3043"/>
      <c r="H3043"/>
      <c r="I3043"/>
      <c r="J3043"/>
      <c r="K3043"/>
      <c r="L3043"/>
      <c r="M3043"/>
      <c r="N3043"/>
      <c r="O3043"/>
      <c r="P3043"/>
      <c r="Q3043" s="66"/>
      <c r="R3043" s="66"/>
    </row>
    <row r="3044" spans="7:18" x14ac:dyDescent="0.25">
      <c r="G3044"/>
      <c r="H3044"/>
      <c r="I3044"/>
      <c r="J3044"/>
      <c r="K3044"/>
      <c r="L3044"/>
      <c r="M3044"/>
      <c r="N3044"/>
      <c r="O3044"/>
      <c r="P3044"/>
      <c r="Q3044" s="66"/>
      <c r="R3044" s="66"/>
    </row>
    <row r="3045" spans="7:18" x14ac:dyDescent="0.25">
      <c r="G3045"/>
      <c r="H3045"/>
      <c r="I3045"/>
      <c r="J3045"/>
      <c r="K3045"/>
      <c r="L3045"/>
      <c r="M3045"/>
      <c r="N3045"/>
      <c r="O3045"/>
      <c r="P3045"/>
      <c r="Q3045" s="66"/>
      <c r="R3045" s="66"/>
    </row>
    <row r="3046" spans="7:18" x14ac:dyDescent="0.25">
      <c r="G3046"/>
      <c r="H3046"/>
      <c r="I3046"/>
      <c r="J3046"/>
      <c r="K3046"/>
      <c r="L3046"/>
      <c r="M3046"/>
      <c r="N3046"/>
      <c r="O3046"/>
      <c r="P3046"/>
      <c r="Q3046" s="66"/>
      <c r="R3046" s="66"/>
    </row>
    <row r="3047" spans="7:18" x14ac:dyDescent="0.25">
      <c r="G3047"/>
      <c r="H3047"/>
      <c r="I3047"/>
      <c r="J3047"/>
      <c r="K3047"/>
      <c r="L3047"/>
      <c r="M3047"/>
      <c r="N3047"/>
      <c r="O3047"/>
      <c r="P3047"/>
      <c r="Q3047" s="66"/>
      <c r="R3047" s="66"/>
    </row>
    <row r="3048" spans="7:18" x14ac:dyDescent="0.25">
      <c r="G3048"/>
      <c r="H3048"/>
      <c r="I3048"/>
      <c r="J3048"/>
      <c r="K3048"/>
      <c r="L3048"/>
      <c r="M3048"/>
      <c r="N3048"/>
      <c r="O3048"/>
      <c r="P3048"/>
      <c r="Q3048" s="66"/>
      <c r="R3048" s="66"/>
    </row>
    <row r="3049" spans="7:18" x14ac:dyDescent="0.25">
      <c r="G3049"/>
      <c r="H3049"/>
      <c r="I3049"/>
      <c r="J3049"/>
      <c r="K3049"/>
      <c r="L3049"/>
      <c r="M3049"/>
      <c r="N3049"/>
      <c r="O3049"/>
      <c r="P3049"/>
      <c r="Q3049" s="66"/>
      <c r="R3049" s="66"/>
    </row>
    <row r="3050" spans="7:18" x14ac:dyDescent="0.25">
      <c r="G3050"/>
      <c r="H3050"/>
      <c r="I3050"/>
      <c r="J3050"/>
      <c r="K3050"/>
      <c r="L3050"/>
      <c r="M3050"/>
      <c r="N3050"/>
      <c r="O3050"/>
      <c r="P3050"/>
      <c r="Q3050" s="66"/>
      <c r="R3050" s="66"/>
    </row>
    <row r="3051" spans="7:18" x14ac:dyDescent="0.25">
      <c r="G3051"/>
      <c r="H3051"/>
      <c r="I3051"/>
      <c r="J3051"/>
      <c r="K3051"/>
      <c r="L3051"/>
      <c r="M3051"/>
      <c r="N3051"/>
      <c r="O3051"/>
      <c r="P3051"/>
      <c r="Q3051" s="66"/>
      <c r="R3051" s="66"/>
    </row>
    <row r="3052" spans="7:18" x14ac:dyDescent="0.25">
      <c r="G3052"/>
      <c r="H3052"/>
      <c r="I3052"/>
      <c r="J3052"/>
      <c r="K3052"/>
      <c r="L3052"/>
      <c r="M3052"/>
      <c r="N3052"/>
      <c r="O3052"/>
      <c r="P3052"/>
      <c r="Q3052" s="66"/>
      <c r="R3052" s="66"/>
    </row>
    <row r="3053" spans="7:18" x14ac:dyDescent="0.25">
      <c r="G3053"/>
      <c r="H3053"/>
      <c r="I3053"/>
      <c r="J3053"/>
      <c r="K3053"/>
      <c r="L3053"/>
      <c r="M3053"/>
      <c r="N3053"/>
      <c r="O3053"/>
      <c r="P3053"/>
      <c r="Q3053" s="66"/>
      <c r="R3053" s="66"/>
    </row>
    <row r="3054" spans="7:18" x14ac:dyDescent="0.25">
      <c r="G3054"/>
      <c r="H3054"/>
      <c r="I3054"/>
      <c r="J3054"/>
      <c r="K3054"/>
      <c r="L3054"/>
      <c r="M3054"/>
      <c r="N3054"/>
      <c r="O3054"/>
      <c r="P3054"/>
      <c r="Q3054" s="66"/>
      <c r="R3054" s="66"/>
    </row>
    <row r="3055" spans="7:18" x14ac:dyDescent="0.25">
      <c r="G3055"/>
      <c r="H3055"/>
      <c r="I3055"/>
      <c r="J3055"/>
      <c r="K3055"/>
      <c r="L3055"/>
      <c r="M3055"/>
      <c r="N3055"/>
      <c r="O3055"/>
      <c r="P3055"/>
      <c r="Q3055" s="66"/>
      <c r="R3055" s="66"/>
    </row>
    <row r="3056" spans="7:18" x14ac:dyDescent="0.25">
      <c r="G3056"/>
      <c r="H3056"/>
      <c r="I3056"/>
      <c r="J3056"/>
      <c r="K3056"/>
      <c r="L3056"/>
      <c r="M3056"/>
      <c r="N3056"/>
      <c r="O3056"/>
      <c r="P3056"/>
      <c r="Q3056" s="66"/>
      <c r="R3056" s="66"/>
    </row>
    <row r="3057" spans="7:18" x14ac:dyDescent="0.25">
      <c r="G3057"/>
      <c r="H3057"/>
      <c r="I3057"/>
      <c r="J3057"/>
      <c r="K3057"/>
      <c r="L3057"/>
      <c r="M3057"/>
      <c r="N3057"/>
      <c r="O3057"/>
      <c r="P3057"/>
      <c r="Q3057" s="66"/>
      <c r="R3057" s="66"/>
    </row>
    <row r="3058" spans="7:18" x14ac:dyDescent="0.25">
      <c r="G3058"/>
      <c r="H3058"/>
      <c r="I3058"/>
      <c r="J3058"/>
      <c r="K3058"/>
      <c r="L3058"/>
      <c r="M3058"/>
      <c r="N3058"/>
      <c r="O3058"/>
      <c r="P3058"/>
      <c r="Q3058" s="66"/>
      <c r="R3058" s="66"/>
    </row>
    <row r="3059" spans="7:18" x14ac:dyDescent="0.25">
      <c r="G3059"/>
      <c r="H3059"/>
      <c r="I3059"/>
      <c r="J3059"/>
      <c r="K3059"/>
      <c r="L3059"/>
      <c r="M3059"/>
      <c r="N3059"/>
      <c r="O3059"/>
      <c r="P3059"/>
      <c r="Q3059" s="66"/>
      <c r="R3059" s="66"/>
    </row>
    <row r="3060" spans="7:18" x14ac:dyDescent="0.25">
      <c r="G3060"/>
      <c r="H3060"/>
      <c r="I3060"/>
      <c r="J3060"/>
      <c r="K3060"/>
      <c r="L3060"/>
      <c r="M3060"/>
      <c r="N3060"/>
      <c r="O3060"/>
      <c r="P3060"/>
      <c r="Q3060" s="66"/>
      <c r="R3060" s="66"/>
    </row>
    <row r="3061" spans="7:18" x14ac:dyDescent="0.25">
      <c r="G3061"/>
      <c r="H3061"/>
      <c r="I3061"/>
      <c r="J3061"/>
      <c r="K3061"/>
      <c r="L3061"/>
      <c r="M3061"/>
      <c r="N3061"/>
      <c r="O3061"/>
      <c r="P3061"/>
      <c r="Q3061" s="66"/>
      <c r="R3061" s="66"/>
    </row>
    <row r="3062" spans="7:18" x14ac:dyDescent="0.25">
      <c r="G3062"/>
      <c r="H3062"/>
      <c r="I3062"/>
      <c r="J3062"/>
      <c r="K3062"/>
      <c r="L3062"/>
      <c r="M3062"/>
      <c r="N3062"/>
      <c r="O3062"/>
      <c r="P3062"/>
      <c r="Q3062" s="66"/>
      <c r="R3062" s="66"/>
    </row>
    <row r="3063" spans="7:18" x14ac:dyDescent="0.25">
      <c r="G3063"/>
      <c r="H3063"/>
      <c r="I3063"/>
      <c r="J3063"/>
      <c r="K3063"/>
      <c r="L3063"/>
      <c r="M3063"/>
      <c r="N3063"/>
      <c r="O3063"/>
      <c r="P3063"/>
      <c r="Q3063" s="66"/>
      <c r="R3063" s="66"/>
    </row>
    <row r="3064" spans="7:18" x14ac:dyDescent="0.25">
      <c r="G3064"/>
      <c r="H3064"/>
      <c r="I3064"/>
      <c r="J3064"/>
      <c r="K3064"/>
      <c r="L3064"/>
      <c r="M3064"/>
      <c r="N3064"/>
      <c r="O3064"/>
      <c r="P3064"/>
      <c r="Q3064" s="66"/>
      <c r="R3064" s="66"/>
    </row>
    <row r="3065" spans="7:18" x14ac:dyDescent="0.25">
      <c r="G3065"/>
      <c r="H3065"/>
      <c r="I3065"/>
      <c r="J3065"/>
      <c r="K3065"/>
      <c r="L3065"/>
      <c r="M3065"/>
      <c r="N3065"/>
      <c r="O3065"/>
      <c r="P3065"/>
      <c r="Q3065" s="66"/>
      <c r="R3065" s="66"/>
    </row>
    <row r="3066" spans="7:18" x14ac:dyDescent="0.25">
      <c r="G3066"/>
      <c r="H3066"/>
      <c r="I3066"/>
      <c r="J3066"/>
      <c r="K3066"/>
      <c r="L3066"/>
      <c r="M3066"/>
      <c r="N3066"/>
      <c r="O3066"/>
      <c r="P3066"/>
      <c r="Q3066" s="66"/>
      <c r="R3066" s="66"/>
    </row>
    <row r="3067" spans="7:18" x14ac:dyDescent="0.25">
      <c r="G3067"/>
      <c r="H3067"/>
      <c r="I3067"/>
      <c r="J3067"/>
      <c r="K3067"/>
      <c r="L3067"/>
      <c r="M3067"/>
      <c r="N3067"/>
      <c r="O3067"/>
      <c r="P3067"/>
      <c r="Q3067" s="66"/>
      <c r="R3067" s="66"/>
    </row>
    <row r="3068" spans="7:18" x14ac:dyDescent="0.25">
      <c r="G3068"/>
      <c r="H3068"/>
      <c r="I3068"/>
      <c r="J3068"/>
      <c r="K3068"/>
      <c r="L3068"/>
      <c r="M3068"/>
      <c r="N3068"/>
      <c r="O3068"/>
      <c r="P3068"/>
      <c r="Q3068" s="66"/>
      <c r="R3068" s="66"/>
    </row>
    <row r="3069" spans="7:18" x14ac:dyDescent="0.25">
      <c r="G3069"/>
      <c r="H3069"/>
      <c r="I3069"/>
      <c r="J3069"/>
      <c r="K3069"/>
      <c r="L3069"/>
      <c r="M3069"/>
      <c r="N3069"/>
      <c r="O3069"/>
      <c r="P3069"/>
      <c r="Q3069" s="66"/>
      <c r="R3069" s="66"/>
    </row>
    <row r="3070" spans="7:18" x14ac:dyDescent="0.25">
      <c r="G3070"/>
      <c r="H3070"/>
      <c r="I3070"/>
      <c r="J3070"/>
      <c r="K3070"/>
      <c r="L3070"/>
      <c r="M3070"/>
      <c r="N3070"/>
      <c r="O3070"/>
      <c r="P3070"/>
      <c r="Q3070" s="66"/>
      <c r="R3070" s="66"/>
    </row>
    <row r="3071" spans="7:18" x14ac:dyDescent="0.25">
      <c r="G3071"/>
      <c r="H3071"/>
      <c r="I3071"/>
      <c r="J3071"/>
      <c r="K3071"/>
      <c r="L3071"/>
      <c r="M3071"/>
      <c r="N3071"/>
      <c r="O3071"/>
      <c r="P3071"/>
      <c r="Q3071" s="66"/>
      <c r="R3071" s="66"/>
    </row>
    <row r="3072" spans="7:18" x14ac:dyDescent="0.25">
      <c r="G3072"/>
      <c r="H3072"/>
      <c r="I3072"/>
      <c r="J3072"/>
      <c r="K3072"/>
      <c r="L3072"/>
      <c r="M3072"/>
      <c r="N3072"/>
      <c r="O3072"/>
      <c r="P3072"/>
      <c r="Q3072" s="66"/>
      <c r="R3072" s="66"/>
    </row>
    <row r="3073" spans="7:18" x14ac:dyDescent="0.25">
      <c r="G3073"/>
      <c r="H3073"/>
      <c r="I3073"/>
      <c r="J3073"/>
      <c r="K3073"/>
      <c r="L3073"/>
      <c r="M3073"/>
      <c r="N3073"/>
      <c r="O3073"/>
      <c r="P3073"/>
      <c r="Q3073" s="66"/>
      <c r="R3073" s="66"/>
    </row>
    <row r="3074" spans="7:18" x14ac:dyDescent="0.25">
      <c r="G3074"/>
      <c r="H3074"/>
      <c r="I3074"/>
      <c r="J3074"/>
      <c r="K3074"/>
      <c r="L3074"/>
      <c r="M3074"/>
      <c r="N3074"/>
      <c r="O3074"/>
      <c r="P3074"/>
      <c r="Q3074" s="66"/>
      <c r="R3074" s="66"/>
    </row>
    <row r="3075" spans="7:18" x14ac:dyDescent="0.25">
      <c r="G3075"/>
      <c r="H3075"/>
      <c r="I3075"/>
      <c r="J3075"/>
      <c r="K3075"/>
      <c r="L3075"/>
      <c r="M3075"/>
      <c r="N3075"/>
      <c r="O3075"/>
      <c r="P3075"/>
      <c r="Q3075" s="66"/>
      <c r="R3075" s="66"/>
    </row>
    <row r="3076" spans="7:18" x14ac:dyDescent="0.25">
      <c r="G3076"/>
      <c r="H3076"/>
      <c r="I3076"/>
      <c r="J3076"/>
      <c r="K3076"/>
      <c r="L3076"/>
      <c r="M3076"/>
      <c r="N3076"/>
      <c r="O3076"/>
      <c r="P3076"/>
      <c r="Q3076" s="66"/>
      <c r="R3076" s="66"/>
    </row>
    <row r="3077" spans="7:18" x14ac:dyDescent="0.25">
      <c r="G3077"/>
      <c r="H3077"/>
      <c r="I3077"/>
      <c r="J3077"/>
      <c r="K3077"/>
      <c r="L3077"/>
      <c r="M3077"/>
      <c r="N3077"/>
      <c r="O3077"/>
      <c r="P3077"/>
      <c r="Q3077" s="66"/>
      <c r="R3077" s="66"/>
    </row>
    <row r="3078" spans="7:18" x14ac:dyDescent="0.25">
      <c r="G3078"/>
      <c r="H3078"/>
      <c r="I3078"/>
      <c r="J3078"/>
      <c r="K3078"/>
      <c r="L3078"/>
      <c r="M3078"/>
      <c r="N3078"/>
      <c r="O3078"/>
      <c r="P3078"/>
      <c r="Q3078" s="66"/>
      <c r="R3078" s="66"/>
    </row>
    <row r="3079" spans="7:18" x14ac:dyDescent="0.25">
      <c r="G3079"/>
      <c r="H3079"/>
      <c r="I3079"/>
      <c r="J3079"/>
      <c r="K3079"/>
      <c r="L3079"/>
      <c r="M3079"/>
      <c r="N3079"/>
      <c r="O3079"/>
      <c r="P3079"/>
      <c r="Q3079" s="66"/>
      <c r="R3079" s="66"/>
    </row>
    <row r="3080" spans="7:18" x14ac:dyDescent="0.25">
      <c r="G3080"/>
      <c r="H3080"/>
      <c r="I3080"/>
      <c r="J3080"/>
      <c r="K3080"/>
      <c r="L3080"/>
      <c r="M3080"/>
      <c r="N3080"/>
      <c r="O3080"/>
      <c r="P3080"/>
      <c r="Q3080" s="66"/>
      <c r="R3080" s="66"/>
    </row>
    <row r="3081" spans="7:18" x14ac:dyDescent="0.25">
      <c r="G3081"/>
      <c r="H3081"/>
      <c r="I3081"/>
      <c r="J3081"/>
      <c r="K3081"/>
      <c r="L3081"/>
      <c r="M3081"/>
      <c r="N3081"/>
      <c r="O3081"/>
      <c r="P3081"/>
      <c r="Q3081" s="66"/>
      <c r="R3081" s="66"/>
    </row>
    <row r="3082" spans="7:18" x14ac:dyDescent="0.25">
      <c r="G3082"/>
      <c r="H3082"/>
      <c r="I3082"/>
      <c r="J3082"/>
      <c r="K3082"/>
      <c r="L3082"/>
      <c r="M3082"/>
      <c r="N3082"/>
      <c r="O3082"/>
      <c r="P3082"/>
      <c r="Q3082" s="66"/>
      <c r="R3082" s="66"/>
    </row>
    <row r="3083" spans="7:18" x14ac:dyDescent="0.25">
      <c r="G3083"/>
      <c r="H3083"/>
      <c r="I3083"/>
      <c r="J3083"/>
      <c r="K3083"/>
      <c r="L3083"/>
      <c r="M3083"/>
      <c r="N3083"/>
      <c r="O3083"/>
      <c r="P3083"/>
      <c r="Q3083" s="66"/>
      <c r="R3083" s="66"/>
    </row>
    <row r="3084" spans="7:18" x14ac:dyDescent="0.25">
      <c r="G3084"/>
      <c r="H3084"/>
      <c r="I3084"/>
      <c r="J3084"/>
      <c r="K3084"/>
      <c r="L3084"/>
      <c r="M3084"/>
      <c r="N3084"/>
      <c r="O3084"/>
      <c r="P3084"/>
      <c r="Q3084" s="66"/>
      <c r="R3084" s="66"/>
    </row>
    <row r="3085" spans="7:18" x14ac:dyDescent="0.25">
      <c r="G3085"/>
      <c r="H3085"/>
      <c r="I3085"/>
      <c r="J3085"/>
      <c r="K3085"/>
      <c r="L3085"/>
      <c r="M3085"/>
      <c r="N3085"/>
      <c r="O3085"/>
      <c r="P3085"/>
      <c r="Q3085" s="66"/>
      <c r="R3085" s="66"/>
    </row>
    <row r="3086" spans="7:18" x14ac:dyDescent="0.25">
      <c r="G3086"/>
      <c r="H3086"/>
      <c r="I3086"/>
      <c r="J3086"/>
      <c r="K3086"/>
      <c r="L3086"/>
      <c r="M3086"/>
      <c r="N3086"/>
      <c r="O3086"/>
      <c r="P3086"/>
      <c r="Q3086" s="66"/>
      <c r="R3086" s="66"/>
    </row>
    <row r="3087" spans="7:18" x14ac:dyDescent="0.25">
      <c r="G3087"/>
      <c r="H3087"/>
      <c r="I3087"/>
      <c r="J3087"/>
      <c r="K3087"/>
      <c r="L3087"/>
      <c r="M3087"/>
      <c r="N3087"/>
      <c r="O3087"/>
      <c r="P3087"/>
      <c r="Q3087" s="66"/>
      <c r="R3087" s="66"/>
    </row>
    <row r="3088" spans="7:18" x14ac:dyDescent="0.25">
      <c r="G3088"/>
      <c r="H3088"/>
      <c r="I3088"/>
      <c r="J3088"/>
      <c r="K3088"/>
      <c r="L3088"/>
      <c r="M3088"/>
      <c r="N3088"/>
      <c r="O3088"/>
      <c r="P3088"/>
      <c r="Q3088" s="66"/>
      <c r="R3088" s="66"/>
    </row>
    <row r="3089" spans="7:18" x14ac:dyDescent="0.25">
      <c r="G3089"/>
      <c r="H3089"/>
      <c r="I3089"/>
      <c r="J3089"/>
      <c r="K3089"/>
      <c r="L3089"/>
      <c r="M3089"/>
      <c r="N3089"/>
      <c r="O3089"/>
      <c r="P3089"/>
      <c r="Q3089" s="66"/>
      <c r="R3089" s="66"/>
    </row>
    <row r="3090" spans="7:18" x14ac:dyDescent="0.25">
      <c r="G3090"/>
      <c r="H3090"/>
      <c r="I3090"/>
      <c r="J3090"/>
      <c r="K3090"/>
      <c r="L3090"/>
      <c r="M3090"/>
      <c r="N3090"/>
      <c r="O3090"/>
      <c r="P3090"/>
      <c r="Q3090" s="66"/>
      <c r="R3090" s="66"/>
    </row>
    <row r="3091" spans="7:18" x14ac:dyDescent="0.25">
      <c r="G3091"/>
      <c r="H3091"/>
      <c r="I3091"/>
      <c r="J3091"/>
      <c r="K3091"/>
      <c r="L3091"/>
      <c r="M3091"/>
      <c r="N3091"/>
      <c r="O3091"/>
      <c r="P3091"/>
      <c r="Q3091" s="66"/>
      <c r="R3091" s="66"/>
    </row>
    <row r="3092" spans="7:18" x14ac:dyDescent="0.25">
      <c r="G3092"/>
      <c r="H3092"/>
      <c r="I3092"/>
      <c r="J3092"/>
      <c r="K3092"/>
      <c r="L3092"/>
      <c r="M3092"/>
      <c r="N3092"/>
      <c r="O3092"/>
      <c r="P3092"/>
      <c r="Q3092" s="66"/>
      <c r="R3092" s="66"/>
    </row>
    <row r="3093" spans="7:18" x14ac:dyDescent="0.25">
      <c r="G3093"/>
      <c r="H3093"/>
      <c r="I3093"/>
      <c r="J3093"/>
      <c r="K3093"/>
      <c r="L3093"/>
      <c r="M3093"/>
      <c r="N3093"/>
      <c r="O3093"/>
      <c r="P3093"/>
      <c r="Q3093" s="66"/>
      <c r="R3093" s="66"/>
    </row>
    <row r="3094" spans="7:18" x14ac:dyDescent="0.25">
      <c r="G3094"/>
      <c r="H3094"/>
      <c r="I3094"/>
      <c r="J3094"/>
      <c r="K3094"/>
      <c r="L3094"/>
      <c r="M3094"/>
      <c r="N3094"/>
      <c r="O3094"/>
      <c r="P3094"/>
      <c r="Q3094" s="66"/>
      <c r="R3094" s="66"/>
    </row>
    <row r="3095" spans="7:18" x14ac:dyDescent="0.25">
      <c r="G3095"/>
      <c r="H3095"/>
      <c r="I3095"/>
      <c r="J3095"/>
      <c r="K3095"/>
      <c r="L3095"/>
      <c r="M3095"/>
      <c r="N3095"/>
      <c r="O3095"/>
      <c r="P3095"/>
      <c r="Q3095" s="66"/>
      <c r="R3095" s="66"/>
    </row>
    <row r="3096" spans="7:18" x14ac:dyDescent="0.25">
      <c r="G3096"/>
      <c r="H3096"/>
      <c r="I3096"/>
      <c r="J3096"/>
      <c r="K3096"/>
      <c r="L3096"/>
      <c r="M3096"/>
      <c r="N3096"/>
      <c r="O3096"/>
      <c r="P3096"/>
      <c r="Q3096" s="66"/>
      <c r="R3096" s="66"/>
    </row>
    <row r="3097" spans="7:18" x14ac:dyDescent="0.25">
      <c r="G3097"/>
      <c r="H3097"/>
      <c r="I3097"/>
      <c r="J3097"/>
      <c r="K3097"/>
      <c r="L3097"/>
      <c r="M3097"/>
      <c r="N3097"/>
      <c r="O3097"/>
      <c r="P3097"/>
      <c r="Q3097" s="66"/>
      <c r="R3097" s="66"/>
    </row>
    <row r="3098" spans="7:18" x14ac:dyDescent="0.25">
      <c r="G3098"/>
      <c r="H3098"/>
      <c r="I3098"/>
      <c r="J3098"/>
      <c r="K3098"/>
      <c r="L3098"/>
      <c r="M3098"/>
      <c r="N3098"/>
      <c r="O3098"/>
      <c r="P3098"/>
      <c r="Q3098" s="66"/>
      <c r="R3098" s="66"/>
    </row>
    <row r="3099" spans="7:18" x14ac:dyDescent="0.25">
      <c r="G3099"/>
      <c r="H3099"/>
      <c r="I3099"/>
      <c r="J3099"/>
      <c r="K3099"/>
      <c r="L3099"/>
      <c r="M3099"/>
      <c r="N3099"/>
      <c r="O3099"/>
      <c r="P3099"/>
      <c r="Q3099" s="66"/>
      <c r="R3099" s="66"/>
    </row>
    <row r="3100" spans="7:18" x14ac:dyDescent="0.25">
      <c r="G3100"/>
      <c r="H3100"/>
      <c r="I3100"/>
      <c r="J3100"/>
      <c r="K3100"/>
      <c r="L3100"/>
      <c r="M3100"/>
      <c r="N3100"/>
      <c r="O3100"/>
      <c r="P3100"/>
      <c r="Q3100" s="66"/>
      <c r="R3100" s="66"/>
    </row>
    <row r="3101" spans="7:18" x14ac:dyDescent="0.25">
      <c r="G3101"/>
      <c r="H3101"/>
      <c r="I3101"/>
      <c r="J3101"/>
      <c r="K3101"/>
      <c r="L3101"/>
      <c r="M3101"/>
      <c r="N3101"/>
      <c r="O3101"/>
      <c r="P3101"/>
      <c r="Q3101" s="66"/>
      <c r="R3101" s="66"/>
    </row>
    <row r="3102" spans="7:18" x14ac:dyDescent="0.25">
      <c r="G3102"/>
      <c r="H3102"/>
      <c r="I3102"/>
      <c r="J3102"/>
      <c r="K3102"/>
      <c r="L3102"/>
      <c r="M3102"/>
      <c r="N3102"/>
      <c r="O3102"/>
      <c r="P3102"/>
      <c r="Q3102" s="66"/>
      <c r="R3102" s="66"/>
    </row>
    <row r="3103" spans="7:18" x14ac:dyDescent="0.25">
      <c r="G3103"/>
      <c r="H3103"/>
      <c r="I3103"/>
      <c r="J3103"/>
      <c r="K3103"/>
      <c r="L3103"/>
      <c r="M3103"/>
      <c r="N3103"/>
      <c r="O3103"/>
      <c r="P3103"/>
      <c r="Q3103" s="66"/>
      <c r="R3103" s="66"/>
    </row>
    <row r="3104" spans="7:18" x14ac:dyDescent="0.25">
      <c r="G3104"/>
      <c r="H3104"/>
      <c r="I3104"/>
      <c r="J3104"/>
      <c r="K3104"/>
      <c r="L3104"/>
      <c r="M3104"/>
      <c r="N3104"/>
      <c r="O3104"/>
      <c r="P3104"/>
      <c r="Q3104" s="66"/>
      <c r="R3104" s="66"/>
    </row>
    <row r="3105" spans="7:18" x14ac:dyDescent="0.25">
      <c r="G3105"/>
      <c r="H3105"/>
      <c r="I3105"/>
      <c r="J3105"/>
      <c r="K3105"/>
      <c r="L3105"/>
      <c r="M3105"/>
      <c r="N3105"/>
      <c r="O3105"/>
      <c r="P3105"/>
      <c r="Q3105" s="66"/>
      <c r="R3105" s="66"/>
    </row>
    <row r="3106" spans="7:18" x14ac:dyDescent="0.25">
      <c r="G3106"/>
      <c r="H3106"/>
      <c r="I3106"/>
      <c r="J3106"/>
      <c r="K3106"/>
      <c r="L3106"/>
      <c r="M3106"/>
      <c r="N3106"/>
      <c r="O3106"/>
      <c r="P3106"/>
      <c r="Q3106" s="66"/>
      <c r="R3106" s="66"/>
    </row>
    <row r="3107" spans="7:18" x14ac:dyDescent="0.25">
      <c r="G3107"/>
      <c r="H3107"/>
      <c r="I3107"/>
      <c r="J3107"/>
      <c r="K3107"/>
      <c r="L3107"/>
      <c r="M3107"/>
      <c r="N3107"/>
      <c r="O3107"/>
      <c r="P3107"/>
      <c r="Q3107" s="66"/>
      <c r="R3107" s="66"/>
    </row>
    <row r="3108" spans="7:18" x14ac:dyDescent="0.25">
      <c r="G3108"/>
      <c r="H3108"/>
      <c r="I3108"/>
      <c r="J3108"/>
      <c r="K3108"/>
      <c r="L3108"/>
      <c r="M3108"/>
      <c r="N3108"/>
      <c r="O3108"/>
      <c r="P3108"/>
      <c r="Q3108" s="66"/>
      <c r="R3108" s="66"/>
    </row>
    <row r="3109" spans="7:18" x14ac:dyDescent="0.25">
      <c r="G3109"/>
      <c r="H3109"/>
      <c r="I3109"/>
      <c r="J3109"/>
      <c r="K3109"/>
      <c r="L3109"/>
      <c r="M3109"/>
      <c r="N3109"/>
      <c r="O3109"/>
      <c r="P3109"/>
      <c r="Q3109" s="66"/>
      <c r="R3109" s="66"/>
    </row>
    <row r="3110" spans="7:18" x14ac:dyDescent="0.25">
      <c r="G3110"/>
      <c r="H3110"/>
      <c r="I3110"/>
      <c r="J3110"/>
      <c r="K3110"/>
      <c r="L3110"/>
      <c r="M3110"/>
      <c r="N3110"/>
      <c r="O3110"/>
      <c r="P3110"/>
      <c r="Q3110" s="66"/>
      <c r="R3110" s="66"/>
    </row>
    <row r="3111" spans="7:18" x14ac:dyDescent="0.25">
      <c r="G3111"/>
      <c r="H3111"/>
      <c r="I3111"/>
      <c r="J3111"/>
      <c r="K3111"/>
      <c r="L3111"/>
      <c r="M3111"/>
      <c r="N3111"/>
      <c r="O3111"/>
      <c r="P3111"/>
      <c r="Q3111" s="66"/>
      <c r="R3111" s="66"/>
    </row>
    <row r="3112" spans="7:18" x14ac:dyDescent="0.25">
      <c r="G3112"/>
      <c r="H3112"/>
      <c r="I3112"/>
      <c r="J3112"/>
      <c r="K3112"/>
      <c r="L3112"/>
      <c r="M3112"/>
      <c r="N3112"/>
      <c r="O3112"/>
      <c r="P3112"/>
      <c r="Q3112" s="66"/>
      <c r="R3112" s="66"/>
    </row>
    <row r="3113" spans="7:18" x14ac:dyDescent="0.25">
      <c r="G3113"/>
      <c r="H3113"/>
      <c r="I3113"/>
      <c r="J3113"/>
      <c r="K3113"/>
      <c r="L3113"/>
      <c r="M3113"/>
      <c r="N3113"/>
      <c r="O3113"/>
      <c r="P3113"/>
      <c r="Q3113" s="66"/>
      <c r="R3113" s="66"/>
    </row>
    <row r="3114" spans="7:18" x14ac:dyDescent="0.25">
      <c r="G3114"/>
      <c r="H3114"/>
      <c r="I3114"/>
      <c r="J3114"/>
      <c r="K3114"/>
      <c r="L3114"/>
      <c r="M3114"/>
      <c r="N3114"/>
      <c r="O3114"/>
      <c r="P3114"/>
      <c r="Q3114" s="66"/>
      <c r="R3114" s="66"/>
    </row>
    <row r="3115" spans="7:18" x14ac:dyDescent="0.25">
      <c r="G3115"/>
      <c r="H3115"/>
      <c r="I3115"/>
      <c r="J3115"/>
      <c r="K3115"/>
      <c r="L3115"/>
      <c r="M3115"/>
      <c r="N3115"/>
      <c r="O3115"/>
      <c r="P3115"/>
      <c r="Q3115" s="66"/>
      <c r="R3115" s="66"/>
    </row>
    <row r="3116" spans="7:18" x14ac:dyDescent="0.25">
      <c r="G3116"/>
      <c r="H3116"/>
      <c r="I3116"/>
      <c r="J3116"/>
      <c r="K3116"/>
      <c r="L3116"/>
      <c r="M3116"/>
      <c r="N3116"/>
      <c r="O3116"/>
      <c r="P3116"/>
      <c r="Q3116" s="66"/>
      <c r="R3116" s="66"/>
    </row>
    <row r="3117" spans="7:18" x14ac:dyDescent="0.25">
      <c r="G3117"/>
      <c r="H3117"/>
      <c r="I3117"/>
      <c r="J3117"/>
      <c r="K3117"/>
      <c r="L3117"/>
      <c r="M3117"/>
      <c r="N3117"/>
      <c r="O3117"/>
      <c r="P3117"/>
      <c r="Q3117" s="66"/>
      <c r="R3117" s="66"/>
    </row>
    <row r="3118" spans="7:18" x14ac:dyDescent="0.25">
      <c r="G3118"/>
      <c r="H3118"/>
      <c r="I3118"/>
      <c r="J3118"/>
      <c r="K3118"/>
      <c r="L3118"/>
      <c r="M3118"/>
      <c r="N3118"/>
      <c r="O3118"/>
      <c r="P3118"/>
      <c r="Q3118" s="66"/>
      <c r="R3118" s="66"/>
    </row>
    <row r="3119" spans="7:18" x14ac:dyDescent="0.25">
      <c r="G3119"/>
      <c r="H3119"/>
      <c r="I3119"/>
      <c r="J3119"/>
      <c r="K3119"/>
      <c r="L3119"/>
      <c r="M3119"/>
      <c r="N3119"/>
      <c r="O3119"/>
      <c r="P3119"/>
      <c r="Q3119" s="66"/>
      <c r="R3119" s="66"/>
    </row>
    <row r="3120" spans="7:18" x14ac:dyDescent="0.25">
      <c r="G3120"/>
      <c r="H3120"/>
      <c r="I3120"/>
      <c r="J3120"/>
      <c r="K3120"/>
      <c r="L3120"/>
      <c r="M3120"/>
      <c r="N3120"/>
      <c r="O3120"/>
      <c r="P3120"/>
      <c r="Q3120" s="66"/>
      <c r="R3120" s="66"/>
    </row>
    <row r="3121" spans="7:18" x14ac:dyDescent="0.25">
      <c r="G3121"/>
      <c r="H3121"/>
      <c r="I3121"/>
      <c r="J3121"/>
      <c r="K3121"/>
      <c r="L3121"/>
      <c r="M3121"/>
      <c r="N3121"/>
      <c r="O3121"/>
      <c r="P3121"/>
      <c r="Q3121" s="66"/>
      <c r="R3121" s="66"/>
    </row>
    <row r="3122" spans="7:18" x14ac:dyDescent="0.25">
      <c r="G3122"/>
      <c r="H3122"/>
      <c r="I3122"/>
      <c r="J3122"/>
      <c r="K3122"/>
      <c r="L3122"/>
      <c r="M3122"/>
      <c r="N3122"/>
      <c r="O3122"/>
      <c r="P3122"/>
      <c r="Q3122" s="66"/>
      <c r="R3122" s="66"/>
    </row>
    <row r="3123" spans="7:18" x14ac:dyDescent="0.25">
      <c r="G3123"/>
      <c r="H3123"/>
      <c r="I3123"/>
      <c r="J3123"/>
      <c r="K3123"/>
      <c r="L3123"/>
      <c r="M3123"/>
      <c r="N3123"/>
      <c r="O3123"/>
      <c r="P3123"/>
      <c r="Q3123" s="66"/>
      <c r="R3123" s="66"/>
    </row>
    <row r="3124" spans="7:18" x14ac:dyDescent="0.25">
      <c r="G3124"/>
      <c r="H3124"/>
      <c r="I3124"/>
      <c r="J3124"/>
      <c r="K3124"/>
      <c r="L3124"/>
      <c r="M3124"/>
      <c r="N3124"/>
      <c r="O3124"/>
      <c r="P3124"/>
      <c r="Q3124" s="66"/>
      <c r="R3124" s="66"/>
    </row>
    <row r="3125" spans="7:18" x14ac:dyDescent="0.25">
      <c r="G3125"/>
      <c r="H3125"/>
      <c r="I3125"/>
      <c r="J3125"/>
      <c r="K3125"/>
      <c r="L3125"/>
      <c r="M3125"/>
      <c r="N3125"/>
      <c r="O3125"/>
      <c r="P3125"/>
      <c r="Q3125" s="66"/>
      <c r="R3125" s="66"/>
    </row>
    <row r="3126" spans="7:18" x14ac:dyDescent="0.25">
      <c r="G3126"/>
      <c r="H3126"/>
      <c r="I3126"/>
      <c r="J3126"/>
      <c r="K3126"/>
      <c r="L3126"/>
      <c r="M3126"/>
      <c r="N3126"/>
      <c r="O3126"/>
      <c r="P3126"/>
      <c r="Q3126" s="66"/>
      <c r="R3126" s="66"/>
    </row>
    <row r="3127" spans="7:18" x14ac:dyDescent="0.25">
      <c r="G3127"/>
      <c r="H3127"/>
      <c r="I3127"/>
      <c r="J3127"/>
      <c r="K3127"/>
      <c r="L3127"/>
      <c r="M3127"/>
      <c r="N3127"/>
      <c r="O3127"/>
      <c r="P3127"/>
      <c r="Q3127" s="66"/>
      <c r="R3127" s="66"/>
    </row>
    <row r="3128" spans="7:18" x14ac:dyDescent="0.25">
      <c r="G3128"/>
      <c r="H3128"/>
      <c r="I3128"/>
      <c r="J3128"/>
      <c r="K3128"/>
      <c r="L3128"/>
      <c r="M3128"/>
      <c r="N3128"/>
      <c r="O3128"/>
      <c r="P3128"/>
      <c r="Q3128" s="66"/>
      <c r="R3128" s="66"/>
    </row>
    <row r="3129" spans="7:18" x14ac:dyDescent="0.25">
      <c r="G3129"/>
      <c r="H3129"/>
      <c r="I3129"/>
      <c r="J3129"/>
      <c r="K3129"/>
      <c r="L3129"/>
      <c r="M3129"/>
      <c r="N3129"/>
      <c r="O3129"/>
      <c r="P3129"/>
      <c r="Q3129" s="66"/>
      <c r="R3129" s="66"/>
    </row>
    <row r="3130" spans="7:18" x14ac:dyDescent="0.25">
      <c r="G3130"/>
      <c r="H3130"/>
      <c r="I3130"/>
      <c r="J3130"/>
      <c r="K3130"/>
      <c r="L3130"/>
      <c r="M3130"/>
      <c r="N3130"/>
      <c r="O3130"/>
      <c r="P3130"/>
      <c r="Q3130" s="66"/>
      <c r="R3130" s="66"/>
    </row>
    <row r="3131" spans="7:18" x14ac:dyDescent="0.25">
      <c r="G3131"/>
      <c r="H3131"/>
      <c r="I3131"/>
      <c r="J3131"/>
      <c r="K3131"/>
      <c r="L3131"/>
      <c r="M3131"/>
      <c r="N3131"/>
      <c r="O3131"/>
      <c r="P3131"/>
      <c r="Q3131" s="66"/>
      <c r="R3131" s="66"/>
    </row>
    <row r="3132" spans="7:18" x14ac:dyDescent="0.25">
      <c r="G3132"/>
      <c r="H3132"/>
      <c r="I3132"/>
      <c r="J3132"/>
      <c r="K3132"/>
      <c r="L3132"/>
      <c r="M3132"/>
      <c r="N3132"/>
      <c r="O3132"/>
      <c r="P3132"/>
      <c r="Q3132" s="66"/>
      <c r="R3132" s="66"/>
    </row>
    <row r="3133" spans="7:18" x14ac:dyDescent="0.25">
      <c r="G3133"/>
      <c r="H3133"/>
      <c r="I3133"/>
      <c r="J3133"/>
      <c r="K3133"/>
      <c r="L3133"/>
      <c r="M3133"/>
      <c r="N3133"/>
      <c r="O3133"/>
      <c r="P3133"/>
      <c r="Q3133" s="66"/>
      <c r="R3133" s="66"/>
    </row>
    <row r="3134" spans="7:18" x14ac:dyDescent="0.25">
      <c r="G3134"/>
      <c r="H3134"/>
      <c r="I3134"/>
      <c r="J3134"/>
      <c r="K3134"/>
      <c r="L3134"/>
      <c r="M3134"/>
      <c r="N3134"/>
      <c r="O3134"/>
      <c r="P3134"/>
      <c r="Q3134" s="66"/>
      <c r="R3134" s="66"/>
    </row>
    <row r="3135" spans="7:18" x14ac:dyDescent="0.25">
      <c r="G3135"/>
      <c r="H3135"/>
      <c r="I3135"/>
      <c r="J3135"/>
      <c r="K3135"/>
      <c r="L3135"/>
      <c r="M3135"/>
      <c r="N3135"/>
      <c r="O3135"/>
      <c r="P3135"/>
      <c r="Q3135" s="66"/>
      <c r="R3135" s="66"/>
    </row>
    <row r="3136" spans="7:18" x14ac:dyDescent="0.25">
      <c r="G3136"/>
      <c r="H3136"/>
      <c r="I3136"/>
      <c r="J3136"/>
      <c r="K3136"/>
      <c r="L3136"/>
      <c r="M3136"/>
      <c r="N3136"/>
      <c r="O3136"/>
      <c r="P3136"/>
      <c r="Q3136" s="66"/>
      <c r="R3136" s="66"/>
    </row>
    <row r="3137" spans="7:18" x14ac:dyDescent="0.25">
      <c r="G3137"/>
      <c r="H3137"/>
      <c r="I3137"/>
      <c r="J3137"/>
      <c r="K3137"/>
      <c r="L3137"/>
      <c r="M3137"/>
      <c r="N3137"/>
      <c r="O3137"/>
      <c r="P3137"/>
      <c r="Q3137" s="66"/>
      <c r="R3137" s="66"/>
    </row>
    <row r="3138" spans="7:18" x14ac:dyDescent="0.25">
      <c r="G3138"/>
      <c r="H3138"/>
      <c r="I3138"/>
      <c r="J3138"/>
      <c r="K3138"/>
      <c r="L3138"/>
      <c r="M3138"/>
      <c r="N3138"/>
      <c r="O3138"/>
      <c r="P3138"/>
      <c r="Q3138" s="66"/>
      <c r="R3138" s="66"/>
    </row>
    <row r="3139" spans="7:18" x14ac:dyDescent="0.25">
      <c r="G3139"/>
      <c r="H3139"/>
      <c r="I3139"/>
      <c r="J3139"/>
      <c r="K3139"/>
      <c r="L3139"/>
      <c r="M3139"/>
      <c r="N3139"/>
      <c r="O3139"/>
      <c r="P3139"/>
      <c r="Q3139" s="66"/>
      <c r="R3139" s="66"/>
    </row>
    <row r="3140" spans="7:18" x14ac:dyDescent="0.25">
      <c r="G3140"/>
      <c r="H3140"/>
      <c r="I3140"/>
      <c r="J3140"/>
      <c r="K3140"/>
      <c r="L3140"/>
      <c r="M3140"/>
      <c r="N3140"/>
      <c r="O3140"/>
      <c r="P3140"/>
      <c r="Q3140" s="66"/>
      <c r="R3140" s="66"/>
    </row>
    <row r="3141" spans="7:18" x14ac:dyDescent="0.25">
      <c r="G3141"/>
      <c r="H3141"/>
      <c r="I3141"/>
      <c r="J3141"/>
      <c r="K3141"/>
      <c r="L3141"/>
      <c r="M3141"/>
      <c r="N3141"/>
      <c r="O3141"/>
      <c r="P3141"/>
      <c r="Q3141" s="66"/>
      <c r="R3141" s="66"/>
    </row>
    <row r="3142" spans="7:18" x14ac:dyDescent="0.25">
      <c r="G3142"/>
      <c r="H3142"/>
      <c r="I3142"/>
      <c r="J3142"/>
      <c r="K3142"/>
      <c r="L3142"/>
      <c r="M3142"/>
      <c r="N3142"/>
      <c r="O3142"/>
      <c r="P3142"/>
      <c r="Q3142" s="66"/>
      <c r="R3142" s="66"/>
    </row>
    <row r="3143" spans="7:18" x14ac:dyDescent="0.25">
      <c r="G3143"/>
      <c r="H3143"/>
      <c r="I3143"/>
      <c r="J3143"/>
      <c r="K3143"/>
      <c r="L3143"/>
      <c r="M3143"/>
      <c r="N3143"/>
      <c r="O3143"/>
      <c r="P3143"/>
      <c r="Q3143" s="66"/>
      <c r="R3143" s="66"/>
    </row>
    <row r="3144" spans="7:18" x14ac:dyDescent="0.25">
      <c r="G3144"/>
      <c r="H3144"/>
      <c r="I3144"/>
      <c r="J3144"/>
      <c r="K3144"/>
      <c r="L3144"/>
      <c r="M3144"/>
      <c r="N3144"/>
      <c r="O3144"/>
      <c r="P3144"/>
      <c r="Q3144" s="66"/>
      <c r="R3144" s="66"/>
    </row>
    <row r="3145" spans="7:18" x14ac:dyDescent="0.25">
      <c r="G3145"/>
      <c r="H3145"/>
      <c r="I3145"/>
      <c r="J3145"/>
      <c r="K3145"/>
      <c r="L3145"/>
      <c r="M3145"/>
      <c r="N3145"/>
      <c r="O3145"/>
      <c r="P3145"/>
      <c r="Q3145" s="66"/>
      <c r="R3145" s="66"/>
    </row>
    <row r="3146" spans="7:18" x14ac:dyDescent="0.25">
      <c r="G3146"/>
      <c r="H3146"/>
      <c r="I3146"/>
      <c r="J3146"/>
      <c r="K3146"/>
      <c r="L3146"/>
      <c r="M3146"/>
      <c r="N3146"/>
      <c r="O3146"/>
      <c r="P3146"/>
      <c r="Q3146" s="66"/>
      <c r="R3146" s="66"/>
    </row>
    <row r="3147" spans="7:18" x14ac:dyDescent="0.25">
      <c r="G3147"/>
      <c r="H3147"/>
      <c r="I3147"/>
      <c r="J3147"/>
      <c r="K3147"/>
      <c r="L3147"/>
      <c r="M3147"/>
      <c r="N3147"/>
      <c r="O3147"/>
      <c r="P3147"/>
      <c r="Q3147" s="66"/>
      <c r="R3147" s="66"/>
    </row>
    <row r="3148" spans="7:18" x14ac:dyDescent="0.25">
      <c r="G3148"/>
      <c r="H3148"/>
      <c r="I3148"/>
      <c r="J3148"/>
      <c r="K3148"/>
      <c r="L3148"/>
      <c r="M3148"/>
      <c r="N3148"/>
      <c r="O3148"/>
      <c r="P3148"/>
      <c r="Q3148" s="66"/>
      <c r="R3148" s="66"/>
    </row>
    <row r="3149" spans="7:18" x14ac:dyDescent="0.25">
      <c r="G3149"/>
      <c r="H3149"/>
      <c r="I3149"/>
      <c r="J3149"/>
      <c r="K3149"/>
      <c r="L3149"/>
      <c r="M3149"/>
      <c r="N3149"/>
      <c r="O3149"/>
      <c r="P3149"/>
      <c r="Q3149" s="66"/>
      <c r="R3149" s="66"/>
    </row>
    <row r="3150" spans="7:18" x14ac:dyDescent="0.25">
      <c r="G3150"/>
      <c r="H3150"/>
      <c r="I3150"/>
      <c r="J3150"/>
      <c r="K3150"/>
      <c r="L3150"/>
      <c r="M3150"/>
      <c r="N3150"/>
      <c r="O3150"/>
      <c r="P3150"/>
      <c r="Q3150" s="66"/>
      <c r="R3150" s="66"/>
    </row>
    <row r="3151" spans="7:18" x14ac:dyDescent="0.25">
      <c r="G3151"/>
      <c r="H3151"/>
      <c r="I3151"/>
      <c r="J3151"/>
      <c r="K3151"/>
      <c r="L3151"/>
      <c r="M3151"/>
      <c r="N3151"/>
      <c r="O3151"/>
      <c r="P3151"/>
      <c r="Q3151" s="66"/>
      <c r="R3151" s="66"/>
    </row>
    <row r="3152" spans="7:18" x14ac:dyDescent="0.25">
      <c r="G3152"/>
      <c r="H3152"/>
      <c r="I3152"/>
      <c r="J3152"/>
      <c r="K3152"/>
      <c r="L3152"/>
      <c r="M3152"/>
      <c r="N3152"/>
      <c r="O3152"/>
      <c r="P3152"/>
      <c r="Q3152" s="66"/>
      <c r="R3152" s="66"/>
    </row>
    <row r="3153" spans="7:18" x14ac:dyDescent="0.25">
      <c r="G3153"/>
      <c r="H3153"/>
      <c r="I3153"/>
      <c r="J3153"/>
      <c r="K3153"/>
      <c r="L3153"/>
      <c r="M3153"/>
      <c r="N3153"/>
      <c r="O3153"/>
      <c r="P3153"/>
      <c r="Q3153" s="66"/>
      <c r="R3153" s="66"/>
    </row>
    <row r="3154" spans="7:18" x14ac:dyDescent="0.25">
      <c r="G3154"/>
      <c r="H3154"/>
      <c r="I3154"/>
      <c r="J3154"/>
      <c r="K3154"/>
      <c r="L3154"/>
      <c r="M3154"/>
      <c r="N3154"/>
      <c r="O3154"/>
      <c r="P3154"/>
      <c r="Q3154" s="66"/>
      <c r="R3154" s="66"/>
    </row>
    <row r="3155" spans="7:18" x14ac:dyDescent="0.25">
      <c r="G3155"/>
      <c r="H3155"/>
      <c r="I3155"/>
      <c r="J3155"/>
      <c r="K3155"/>
      <c r="L3155"/>
      <c r="M3155"/>
      <c r="N3155"/>
      <c r="O3155"/>
      <c r="P3155"/>
      <c r="Q3155" s="66"/>
      <c r="R3155" s="66"/>
    </row>
    <row r="3156" spans="7:18" x14ac:dyDescent="0.25">
      <c r="G3156"/>
      <c r="H3156"/>
      <c r="I3156"/>
      <c r="J3156"/>
      <c r="K3156"/>
      <c r="L3156"/>
      <c r="M3156"/>
      <c r="N3156"/>
      <c r="O3156"/>
      <c r="P3156"/>
      <c r="Q3156" s="66"/>
      <c r="R3156" s="66"/>
    </row>
    <row r="3157" spans="7:18" x14ac:dyDescent="0.25">
      <c r="G3157"/>
      <c r="H3157"/>
      <c r="I3157"/>
      <c r="J3157"/>
      <c r="K3157"/>
      <c r="L3157"/>
      <c r="M3157"/>
      <c r="N3157"/>
      <c r="O3157"/>
      <c r="P3157"/>
      <c r="Q3157" s="66"/>
      <c r="R3157" s="66"/>
    </row>
    <row r="3158" spans="7:18" x14ac:dyDescent="0.25">
      <c r="G3158"/>
      <c r="H3158"/>
      <c r="I3158"/>
      <c r="J3158"/>
      <c r="K3158"/>
      <c r="L3158"/>
      <c r="M3158"/>
      <c r="N3158"/>
      <c r="O3158"/>
      <c r="P3158"/>
      <c r="Q3158" s="66"/>
      <c r="R3158" s="66"/>
    </row>
    <row r="3159" spans="7:18" x14ac:dyDescent="0.25">
      <c r="G3159"/>
      <c r="H3159"/>
      <c r="I3159"/>
      <c r="J3159"/>
      <c r="K3159"/>
      <c r="L3159"/>
      <c r="M3159"/>
      <c r="N3159"/>
      <c r="O3159"/>
      <c r="P3159"/>
      <c r="Q3159" s="66"/>
      <c r="R3159" s="66"/>
    </row>
    <row r="3160" spans="7:18" x14ac:dyDescent="0.25">
      <c r="G3160"/>
      <c r="H3160"/>
      <c r="I3160"/>
      <c r="J3160"/>
      <c r="K3160"/>
      <c r="L3160"/>
      <c r="M3160"/>
      <c r="N3160"/>
      <c r="O3160"/>
      <c r="P3160"/>
      <c r="Q3160" s="66"/>
      <c r="R3160" s="66"/>
    </row>
    <row r="3161" spans="7:18" x14ac:dyDescent="0.25">
      <c r="G3161"/>
      <c r="H3161"/>
      <c r="I3161"/>
      <c r="J3161"/>
      <c r="K3161"/>
      <c r="L3161"/>
      <c r="M3161"/>
      <c r="N3161"/>
      <c r="O3161"/>
      <c r="P3161"/>
      <c r="Q3161" s="66"/>
      <c r="R3161" s="66"/>
    </row>
    <row r="3162" spans="7:18" x14ac:dyDescent="0.25">
      <c r="G3162"/>
      <c r="H3162"/>
      <c r="I3162"/>
      <c r="J3162"/>
      <c r="K3162"/>
      <c r="L3162"/>
      <c r="M3162"/>
      <c r="N3162"/>
      <c r="O3162"/>
      <c r="P3162"/>
      <c r="Q3162" s="66"/>
      <c r="R3162" s="66"/>
    </row>
    <row r="3163" spans="7:18" x14ac:dyDescent="0.25">
      <c r="G3163"/>
      <c r="H3163"/>
      <c r="I3163"/>
      <c r="J3163"/>
      <c r="K3163"/>
      <c r="L3163"/>
      <c r="M3163"/>
      <c r="N3163"/>
      <c r="O3163"/>
      <c r="P3163"/>
      <c r="Q3163" s="66"/>
      <c r="R3163" s="66"/>
    </row>
    <row r="3164" spans="7:18" x14ac:dyDescent="0.25">
      <c r="G3164"/>
      <c r="H3164"/>
      <c r="I3164"/>
      <c r="J3164"/>
      <c r="K3164"/>
      <c r="L3164"/>
      <c r="M3164"/>
      <c r="N3164"/>
      <c r="O3164"/>
      <c r="P3164"/>
      <c r="Q3164" s="66"/>
      <c r="R3164" s="66"/>
    </row>
    <row r="3165" spans="7:18" x14ac:dyDescent="0.25">
      <c r="G3165"/>
      <c r="H3165"/>
      <c r="I3165"/>
      <c r="J3165"/>
      <c r="K3165"/>
      <c r="L3165"/>
      <c r="M3165"/>
      <c r="N3165"/>
      <c r="O3165"/>
      <c r="P3165"/>
      <c r="Q3165" s="66"/>
      <c r="R3165" s="66"/>
    </row>
    <row r="3166" spans="7:18" x14ac:dyDescent="0.25">
      <c r="G3166"/>
      <c r="H3166"/>
      <c r="I3166"/>
      <c r="J3166"/>
      <c r="K3166"/>
      <c r="L3166"/>
      <c r="M3166"/>
      <c r="N3166"/>
      <c r="O3166"/>
      <c r="P3166"/>
      <c r="Q3166" s="66"/>
      <c r="R3166" s="66"/>
    </row>
    <row r="3167" spans="7:18" x14ac:dyDescent="0.25">
      <c r="G3167"/>
      <c r="H3167"/>
      <c r="I3167"/>
      <c r="J3167"/>
      <c r="K3167"/>
      <c r="L3167"/>
      <c r="M3167"/>
      <c r="N3167"/>
      <c r="O3167"/>
      <c r="P3167"/>
      <c r="Q3167" s="66"/>
      <c r="R3167" s="66"/>
    </row>
    <row r="3168" spans="7:18" x14ac:dyDescent="0.25">
      <c r="G3168"/>
      <c r="H3168"/>
      <c r="I3168"/>
      <c r="J3168"/>
      <c r="K3168"/>
      <c r="L3168"/>
      <c r="M3168"/>
      <c r="N3168"/>
      <c r="O3168"/>
      <c r="P3168"/>
      <c r="Q3168" s="66"/>
      <c r="R3168" s="66"/>
    </row>
    <row r="3169" spans="7:18" x14ac:dyDescent="0.25">
      <c r="G3169"/>
      <c r="H3169"/>
      <c r="I3169"/>
      <c r="J3169"/>
      <c r="K3169"/>
      <c r="L3169"/>
      <c r="M3169"/>
      <c r="N3169"/>
      <c r="O3169"/>
      <c r="P3169"/>
      <c r="Q3169" s="66"/>
      <c r="R3169" s="66"/>
    </row>
    <row r="3170" spans="7:18" x14ac:dyDescent="0.25">
      <c r="G3170"/>
      <c r="H3170"/>
      <c r="I3170"/>
      <c r="J3170"/>
      <c r="K3170"/>
      <c r="L3170"/>
      <c r="M3170"/>
      <c r="N3170"/>
      <c r="O3170"/>
      <c r="P3170"/>
      <c r="Q3170" s="66"/>
      <c r="R3170" s="66"/>
    </row>
    <row r="3171" spans="7:18" x14ac:dyDescent="0.25">
      <c r="G3171"/>
      <c r="H3171"/>
      <c r="I3171"/>
      <c r="J3171"/>
      <c r="K3171"/>
      <c r="L3171"/>
      <c r="M3171"/>
      <c r="N3171"/>
      <c r="O3171"/>
      <c r="P3171"/>
      <c r="Q3171" s="66"/>
      <c r="R3171" s="66"/>
    </row>
    <row r="3172" spans="7:18" x14ac:dyDescent="0.25">
      <c r="G3172"/>
      <c r="H3172"/>
      <c r="I3172"/>
      <c r="J3172"/>
      <c r="K3172"/>
      <c r="L3172"/>
      <c r="M3172"/>
      <c r="N3172"/>
      <c r="O3172"/>
      <c r="P3172"/>
      <c r="Q3172" s="66"/>
      <c r="R3172" s="66"/>
    </row>
    <row r="3173" spans="7:18" x14ac:dyDescent="0.25">
      <c r="G3173"/>
      <c r="H3173"/>
      <c r="I3173"/>
      <c r="J3173"/>
      <c r="K3173"/>
      <c r="L3173"/>
      <c r="M3173"/>
      <c r="N3173"/>
      <c r="O3173"/>
      <c r="P3173"/>
      <c r="Q3173" s="66"/>
      <c r="R3173" s="66"/>
    </row>
    <row r="3174" spans="7:18" x14ac:dyDescent="0.25">
      <c r="G3174"/>
      <c r="H3174"/>
      <c r="I3174"/>
      <c r="J3174"/>
      <c r="K3174"/>
      <c r="L3174"/>
      <c r="M3174"/>
      <c r="N3174"/>
      <c r="O3174"/>
      <c r="P3174"/>
      <c r="Q3174" s="66"/>
      <c r="R3174" s="66"/>
    </row>
    <row r="3175" spans="7:18" x14ac:dyDescent="0.25">
      <c r="G3175"/>
      <c r="H3175"/>
      <c r="I3175"/>
      <c r="J3175"/>
      <c r="K3175"/>
      <c r="L3175"/>
      <c r="M3175"/>
      <c r="N3175"/>
      <c r="O3175"/>
      <c r="P3175"/>
      <c r="Q3175" s="66"/>
      <c r="R3175" s="66"/>
    </row>
    <row r="3176" spans="7:18" x14ac:dyDescent="0.25">
      <c r="G3176"/>
      <c r="H3176"/>
      <c r="I3176"/>
      <c r="J3176"/>
      <c r="K3176"/>
      <c r="L3176"/>
      <c r="M3176"/>
      <c r="N3176"/>
      <c r="O3176"/>
      <c r="P3176"/>
      <c r="Q3176" s="66"/>
      <c r="R3176" s="66"/>
    </row>
    <row r="3177" spans="7:18" x14ac:dyDescent="0.25">
      <c r="G3177"/>
      <c r="H3177"/>
      <c r="I3177"/>
      <c r="J3177"/>
      <c r="K3177"/>
      <c r="L3177"/>
      <c r="M3177"/>
      <c r="N3177"/>
      <c r="O3177"/>
      <c r="P3177"/>
      <c r="Q3177" s="66"/>
      <c r="R3177" s="66"/>
    </row>
    <row r="3178" spans="7:18" x14ac:dyDescent="0.25">
      <c r="G3178"/>
      <c r="H3178"/>
      <c r="I3178"/>
      <c r="J3178"/>
      <c r="K3178"/>
      <c r="L3178"/>
      <c r="M3178"/>
      <c r="N3178"/>
      <c r="O3178"/>
      <c r="P3178"/>
      <c r="Q3178" s="66"/>
      <c r="R3178" s="66"/>
    </row>
    <row r="3179" spans="7:18" x14ac:dyDescent="0.25">
      <c r="G3179"/>
      <c r="H3179"/>
      <c r="I3179"/>
      <c r="J3179"/>
      <c r="K3179"/>
      <c r="L3179"/>
      <c r="M3179"/>
      <c r="N3179"/>
      <c r="O3179"/>
      <c r="P3179"/>
      <c r="Q3179" s="66"/>
      <c r="R3179" s="66"/>
    </row>
    <row r="3180" spans="7:18" x14ac:dyDescent="0.25">
      <c r="G3180"/>
      <c r="H3180"/>
      <c r="I3180"/>
      <c r="J3180"/>
      <c r="K3180"/>
      <c r="L3180"/>
      <c r="M3180"/>
      <c r="N3180"/>
      <c r="O3180"/>
      <c r="P3180"/>
      <c r="Q3180" s="66"/>
      <c r="R3180" s="66"/>
    </row>
    <row r="3181" spans="7:18" x14ac:dyDescent="0.25">
      <c r="G3181"/>
      <c r="H3181"/>
      <c r="I3181"/>
      <c r="J3181"/>
      <c r="K3181"/>
      <c r="L3181"/>
      <c r="M3181"/>
      <c r="N3181"/>
      <c r="O3181"/>
      <c r="P3181"/>
      <c r="Q3181" s="66"/>
      <c r="R3181" s="66"/>
    </row>
    <row r="3182" spans="7:18" x14ac:dyDescent="0.25">
      <c r="G3182"/>
      <c r="H3182"/>
      <c r="I3182"/>
      <c r="J3182"/>
      <c r="K3182"/>
      <c r="L3182"/>
      <c r="M3182"/>
      <c r="N3182"/>
      <c r="O3182"/>
      <c r="P3182"/>
      <c r="Q3182" s="66"/>
      <c r="R3182" s="66"/>
    </row>
    <row r="3183" spans="7:18" x14ac:dyDescent="0.25">
      <c r="G3183"/>
      <c r="H3183"/>
      <c r="I3183"/>
      <c r="J3183"/>
      <c r="K3183"/>
      <c r="L3183"/>
      <c r="M3183"/>
      <c r="N3183"/>
      <c r="O3183"/>
      <c r="P3183"/>
      <c r="Q3183" s="66"/>
      <c r="R3183" s="66"/>
    </row>
    <row r="3184" spans="7:18" x14ac:dyDescent="0.25">
      <c r="G3184"/>
      <c r="H3184"/>
      <c r="I3184"/>
      <c r="J3184"/>
      <c r="K3184"/>
      <c r="L3184"/>
      <c r="M3184"/>
      <c r="N3184"/>
      <c r="O3184"/>
      <c r="P3184"/>
      <c r="Q3184" s="66"/>
      <c r="R3184" s="66"/>
    </row>
    <row r="3185" spans="7:18" x14ac:dyDescent="0.25">
      <c r="G3185"/>
      <c r="H3185"/>
      <c r="I3185"/>
      <c r="J3185"/>
      <c r="K3185"/>
      <c r="L3185"/>
      <c r="M3185"/>
      <c r="N3185"/>
      <c r="O3185"/>
      <c r="P3185"/>
      <c r="Q3185" s="66"/>
      <c r="R3185" s="66"/>
    </row>
    <row r="3186" spans="7:18" x14ac:dyDescent="0.25">
      <c r="G3186"/>
      <c r="H3186"/>
      <c r="I3186"/>
      <c r="J3186"/>
      <c r="K3186"/>
      <c r="L3186"/>
      <c r="M3186"/>
      <c r="N3186"/>
      <c r="O3186"/>
      <c r="P3186"/>
      <c r="Q3186" s="66"/>
      <c r="R3186" s="66"/>
    </row>
    <row r="3187" spans="7:18" x14ac:dyDescent="0.25">
      <c r="G3187"/>
      <c r="H3187"/>
      <c r="I3187"/>
      <c r="J3187"/>
      <c r="K3187"/>
      <c r="L3187"/>
      <c r="M3187"/>
      <c r="N3187"/>
      <c r="O3187"/>
      <c r="P3187"/>
      <c r="Q3187" s="66"/>
      <c r="R3187" s="66"/>
    </row>
    <row r="3188" spans="7:18" x14ac:dyDescent="0.25">
      <c r="G3188"/>
      <c r="H3188"/>
      <c r="I3188"/>
      <c r="J3188"/>
      <c r="K3188"/>
      <c r="L3188"/>
      <c r="M3188"/>
      <c r="N3188"/>
      <c r="O3188"/>
      <c r="P3188"/>
      <c r="Q3188" s="66"/>
      <c r="R3188" s="66"/>
    </row>
    <row r="3189" spans="7:18" x14ac:dyDescent="0.25">
      <c r="G3189"/>
      <c r="H3189"/>
      <c r="I3189"/>
      <c r="J3189"/>
      <c r="K3189"/>
      <c r="L3189"/>
      <c r="M3189"/>
      <c r="N3189"/>
      <c r="O3189"/>
      <c r="P3189"/>
      <c r="Q3189" s="66"/>
      <c r="R3189" s="66"/>
    </row>
    <row r="3190" spans="7:18" x14ac:dyDescent="0.25">
      <c r="G3190"/>
      <c r="H3190"/>
      <c r="I3190"/>
      <c r="J3190"/>
      <c r="K3190"/>
      <c r="L3190"/>
      <c r="M3190"/>
      <c r="N3190"/>
      <c r="O3190"/>
      <c r="P3190"/>
      <c r="Q3190" s="66"/>
      <c r="R3190" s="66"/>
    </row>
    <row r="3191" spans="7:18" x14ac:dyDescent="0.25">
      <c r="G3191"/>
      <c r="H3191"/>
      <c r="I3191"/>
      <c r="J3191"/>
      <c r="K3191"/>
      <c r="L3191"/>
      <c r="M3191"/>
      <c r="N3191"/>
      <c r="O3191"/>
      <c r="P3191"/>
      <c r="Q3191" s="66"/>
      <c r="R3191" s="66"/>
    </row>
    <row r="3192" spans="7:18" x14ac:dyDescent="0.25">
      <c r="G3192"/>
      <c r="H3192"/>
      <c r="I3192"/>
      <c r="J3192"/>
      <c r="K3192"/>
      <c r="L3192"/>
      <c r="M3192"/>
      <c r="N3192"/>
      <c r="O3192"/>
      <c r="P3192"/>
      <c r="Q3192" s="66"/>
      <c r="R3192" s="66"/>
    </row>
    <row r="3193" spans="7:18" x14ac:dyDescent="0.25">
      <c r="G3193"/>
      <c r="H3193"/>
      <c r="I3193"/>
      <c r="J3193"/>
      <c r="K3193"/>
      <c r="L3193"/>
      <c r="M3193"/>
      <c r="N3193"/>
      <c r="O3193"/>
      <c r="P3193"/>
      <c r="Q3193" s="66"/>
      <c r="R3193" s="66"/>
    </row>
    <row r="3194" spans="7:18" x14ac:dyDescent="0.25">
      <c r="G3194"/>
      <c r="H3194"/>
      <c r="I3194"/>
      <c r="J3194"/>
      <c r="K3194"/>
      <c r="L3194"/>
      <c r="M3194"/>
      <c r="N3194"/>
      <c r="O3194"/>
      <c r="P3194"/>
      <c r="Q3194" s="66"/>
      <c r="R3194" s="66"/>
    </row>
    <row r="3195" spans="7:18" x14ac:dyDescent="0.25">
      <c r="G3195"/>
      <c r="H3195"/>
      <c r="I3195"/>
      <c r="J3195"/>
      <c r="K3195"/>
      <c r="L3195"/>
      <c r="M3195"/>
      <c r="N3195"/>
      <c r="O3195"/>
      <c r="P3195"/>
      <c r="Q3195" s="66"/>
      <c r="R3195" s="66"/>
    </row>
    <row r="3196" spans="7:18" x14ac:dyDescent="0.25">
      <c r="G3196"/>
      <c r="H3196"/>
      <c r="I3196"/>
      <c r="J3196"/>
      <c r="K3196"/>
      <c r="L3196"/>
      <c r="M3196"/>
      <c r="N3196"/>
      <c r="O3196"/>
      <c r="P3196"/>
      <c r="Q3196" s="66"/>
      <c r="R3196" s="66"/>
    </row>
    <row r="3197" spans="7:18" x14ac:dyDescent="0.25">
      <c r="G3197"/>
      <c r="H3197"/>
      <c r="I3197"/>
      <c r="J3197"/>
      <c r="K3197"/>
      <c r="L3197"/>
      <c r="M3197"/>
      <c r="N3197"/>
      <c r="O3197"/>
      <c r="P3197"/>
      <c r="Q3197" s="66"/>
      <c r="R3197" s="66"/>
    </row>
    <row r="3198" spans="7:18" x14ac:dyDescent="0.25">
      <c r="G3198"/>
      <c r="H3198"/>
      <c r="I3198"/>
      <c r="J3198"/>
      <c r="K3198"/>
      <c r="L3198"/>
      <c r="M3198"/>
      <c r="N3198"/>
      <c r="O3198"/>
      <c r="P3198"/>
      <c r="Q3198" s="66"/>
      <c r="R3198" s="66"/>
    </row>
    <row r="3199" spans="7:18" x14ac:dyDescent="0.25">
      <c r="G3199"/>
      <c r="H3199"/>
      <c r="I3199"/>
      <c r="J3199"/>
      <c r="K3199"/>
      <c r="L3199"/>
      <c r="M3199"/>
      <c r="N3199"/>
      <c r="O3199"/>
      <c r="P3199"/>
      <c r="Q3199" s="66"/>
      <c r="R3199" s="66"/>
    </row>
    <row r="3200" spans="7:18" x14ac:dyDescent="0.25">
      <c r="G3200"/>
      <c r="H3200"/>
      <c r="I3200"/>
      <c r="J3200"/>
      <c r="K3200"/>
      <c r="L3200"/>
      <c r="M3200"/>
      <c r="N3200"/>
      <c r="O3200"/>
      <c r="P3200"/>
      <c r="Q3200" s="66"/>
      <c r="R3200" s="66"/>
    </row>
    <row r="3201" spans="7:18" x14ac:dyDescent="0.25">
      <c r="G3201"/>
      <c r="H3201"/>
      <c r="I3201"/>
      <c r="J3201"/>
      <c r="K3201"/>
      <c r="L3201"/>
      <c r="M3201"/>
      <c r="N3201"/>
      <c r="O3201"/>
      <c r="P3201"/>
      <c r="Q3201" s="66"/>
      <c r="R3201" s="66"/>
    </row>
    <row r="3202" spans="7:18" x14ac:dyDescent="0.25">
      <c r="G3202"/>
      <c r="H3202"/>
      <c r="I3202"/>
      <c r="J3202"/>
      <c r="K3202"/>
      <c r="L3202"/>
      <c r="M3202"/>
      <c r="N3202"/>
      <c r="O3202"/>
      <c r="P3202"/>
      <c r="Q3202" s="66"/>
      <c r="R3202" s="66"/>
    </row>
    <row r="3203" spans="7:18" x14ac:dyDescent="0.25">
      <c r="G3203"/>
      <c r="H3203"/>
      <c r="I3203"/>
      <c r="J3203"/>
      <c r="K3203"/>
      <c r="L3203"/>
      <c r="M3203"/>
      <c r="N3203"/>
      <c r="O3203"/>
      <c r="P3203"/>
      <c r="Q3203" s="66"/>
      <c r="R3203" s="66"/>
    </row>
    <row r="3204" spans="7:18" x14ac:dyDescent="0.25">
      <c r="G3204"/>
      <c r="H3204"/>
      <c r="I3204"/>
      <c r="J3204"/>
      <c r="K3204"/>
      <c r="L3204"/>
      <c r="M3204"/>
      <c r="N3204"/>
      <c r="O3204"/>
      <c r="P3204"/>
      <c r="Q3204" s="66"/>
      <c r="R3204" s="66"/>
    </row>
    <row r="3205" spans="7:18" x14ac:dyDescent="0.25">
      <c r="G3205"/>
      <c r="H3205"/>
      <c r="I3205"/>
      <c r="J3205"/>
      <c r="K3205"/>
      <c r="L3205"/>
      <c r="M3205"/>
      <c r="N3205"/>
      <c r="O3205"/>
      <c r="P3205"/>
      <c r="Q3205" s="66"/>
      <c r="R3205" s="66"/>
    </row>
    <row r="3206" spans="7:18" x14ac:dyDescent="0.25">
      <c r="G3206"/>
      <c r="H3206"/>
      <c r="I3206"/>
      <c r="J3206"/>
      <c r="K3206"/>
      <c r="L3206"/>
      <c r="M3206"/>
      <c r="N3206"/>
      <c r="O3206"/>
      <c r="P3206"/>
      <c r="Q3206" s="66"/>
      <c r="R3206" s="66"/>
    </row>
    <row r="3207" spans="7:18" x14ac:dyDescent="0.25">
      <c r="G3207"/>
      <c r="H3207"/>
      <c r="I3207"/>
      <c r="J3207"/>
      <c r="K3207"/>
      <c r="L3207"/>
      <c r="M3207"/>
      <c r="N3207"/>
      <c r="O3207"/>
      <c r="P3207"/>
      <c r="Q3207" s="66"/>
      <c r="R3207" s="66"/>
    </row>
    <row r="3208" spans="7:18" x14ac:dyDescent="0.25">
      <c r="G3208"/>
      <c r="H3208"/>
      <c r="I3208"/>
      <c r="J3208"/>
      <c r="K3208"/>
      <c r="L3208"/>
      <c r="M3208"/>
      <c r="N3208"/>
      <c r="O3208"/>
      <c r="P3208"/>
      <c r="Q3208" s="66"/>
      <c r="R3208" s="66"/>
    </row>
    <row r="3209" spans="7:18" x14ac:dyDescent="0.25">
      <c r="G3209"/>
      <c r="H3209"/>
      <c r="I3209"/>
      <c r="J3209"/>
      <c r="K3209"/>
      <c r="L3209"/>
      <c r="M3209"/>
      <c r="N3209"/>
      <c r="O3209"/>
      <c r="P3209"/>
      <c r="Q3209" s="66"/>
      <c r="R3209" s="66"/>
    </row>
    <row r="3210" spans="7:18" x14ac:dyDescent="0.25">
      <c r="G3210"/>
      <c r="H3210"/>
      <c r="I3210"/>
      <c r="J3210"/>
      <c r="K3210"/>
      <c r="L3210"/>
      <c r="M3210"/>
      <c r="N3210"/>
      <c r="O3210"/>
      <c r="P3210"/>
      <c r="Q3210" s="66"/>
      <c r="R3210" s="66"/>
    </row>
    <row r="3211" spans="7:18" x14ac:dyDescent="0.25">
      <c r="G3211"/>
      <c r="H3211"/>
      <c r="I3211"/>
      <c r="J3211"/>
      <c r="K3211"/>
      <c r="L3211"/>
      <c r="M3211"/>
      <c r="N3211"/>
      <c r="O3211"/>
      <c r="P3211"/>
      <c r="Q3211" s="66"/>
      <c r="R3211" s="66"/>
    </row>
    <row r="3212" spans="7:18" x14ac:dyDescent="0.25">
      <c r="G3212"/>
      <c r="H3212"/>
      <c r="I3212"/>
      <c r="J3212"/>
      <c r="K3212"/>
      <c r="L3212"/>
      <c r="M3212"/>
      <c r="N3212"/>
      <c r="O3212"/>
      <c r="P3212"/>
      <c r="Q3212" s="66"/>
      <c r="R3212" s="66"/>
    </row>
    <row r="3213" spans="7:18" x14ac:dyDescent="0.25">
      <c r="G3213"/>
      <c r="H3213"/>
      <c r="I3213"/>
      <c r="J3213"/>
      <c r="K3213"/>
      <c r="L3213"/>
      <c r="M3213"/>
      <c r="N3213"/>
      <c r="O3213"/>
      <c r="P3213"/>
      <c r="Q3213" s="66"/>
      <c r="R3213" s="66"/>
    </row>
    <row r="3214" spans="7:18" x14ac:dyDescent="0.25">
      <c r="G3214"/>
      <c r="H3214"/>
      <c r="I3214"/>
      <c r="J3214"/>
      <c r="K3214"/>
      <c r="L3214"/>
      <c r="M3214"/>
      <c r="N3214"/>
      <c r="O3214"/>
      <c r="P3214"/>
      <c r="Q3214" s="66"/>
      <c r="R3214" s="66"/>
    </row>
    <row r="3215" spans="7:18" x14ac:dyDescent="0.25">
      <c r="G3215"/>
      <c r="H3215"/>
      <c r="I3215"/>
      <c r="J3215"/>
      <c r="K3215"/>
      <c r="L3215"/>
      <c r="M3215"/>
      <c r="N3215"/>
      <c r="O3215"/>
      <c r="P3215"/>
      <c r="Q3215" s="66"/>
      <c r="R3215" s="66"/>
    </row>
    <row r="3216" spans="7:18" x14ac:dyDescent="0.25">
      <c r="G3216"/>
      <c r="H3216"/>
      <c r="I3216"/>
      <c r="J3216"/>
      <c r="K3216"/>
      <c r="L3216"/>
      <c r="M3216"/>
      <c r="N3216"/>
      <c r="O3216"/>
      <c r="P3216"/>
      <c r="Q3216" s="66"/>
      <c r="R3216" s="66"/>
    </row>
    <row r="3217" spans="7:18" x14ac:dyDescent="0.25">
      <c r="G3217"/>
      <c r="H3217"/>
      <c r="I3217"/>
      <c r="J3217"/>
      <c r="K3217"/>
      <c r="L3217"/>
      <c r="M3217"/>
      <c r="N3217"/>
      <c r="O3217"/>
      <c r="P3217"/>
      <c r="Q3217" s="66"/>
      <c r="R3217" s="66"/>
    </row>
    <row r="3218" spans="7:18" x14ac:dyDescent="0.25">
      <c r="G3218"/>
      <c r="H3218"/>
      <c r="I3218"/>
      <c r="J3218"/>
      <c r="K3218"/>
      <c r="L3218"/>
      <c r="M3218"/>
      <c r="N3218"/>
      <c r="O3218"/>
      <c r="P3218"/>
      <c r="Q3218" s="66"/>
      <c r="R3218" s="66"/>
    </row>
    <row r="3219" spans="7:18" x14ac:dyDescent="0.25">
      <c r="G3219"/>
      <c r="H3219"/>
      <c r="I3219"/>
      <c r="J3219"/>
      <c r="K3219"/>
      <c r="L3219"/>
      <c r="M3219"/>
      <c r="N3219"/>
      <c r="O3219"/>
      <c r="P3219"/>
      <c r="Q3219" s="66"/>
      <c r="R3219" s="66"/>
    </row>
    <row r="3220" spans="7:18" x14ac:dyDescent="0.25">
      <c r="G3220"/>
      <c r="H3220"/>
      <c r="I3220"/>
      <c r="J3220"/>
      <c r="K3220"/>
      <c r="L3220"/>
      <c r="M3220"/>
      <c r="N3220"/>
      <c r="O3220"/>
      <c r="P3220"/>
      <c r="Q3220" s="66"/>
      <c r="R3220" s="66"/>
    </row>
    <row r="3221" spans="7:18" x14ac:dyDescent="0.25">
      <c r="G3221"/>
      <c r="H3221"/>
      <c r="I3221"/>
      <c r="J3221"/>
      <c r="K3221"/>
      <c r="L3221"/>
      <c r="M3221"/>
      <c r="N3221"/>
      <c r="O3221"/>
      <c r="P3221"/>
      <c r="Q3221" s="66"/>
      <c r="R3221" s="66"/>
    </row>
    <row r="3222" spans="7:18" x14ac:dyDescent="0.25">
      <c r="G3222"/>
      <c r="H3222"/>
      <c r="I3222"/>
      <c r="J3222"/>
      <c r="K3222"/>
      <c r="L3222"/>
      <c r="M3222"/>
      <c r="N3222"/>
      <c r="O3222"/>
      <c r="P3222"/>
      <c r="Q3222" s="66"/>
      <c r="R3222" s="66"/>
    </row>
    <row r="3223" spans="7:18" x14ac:dyDescent="0.25">
      <c r="G3223"/>
      <c r="H3223"/>
      <c r="I3223"/>
      <c r="J3223"/>
      <c r="K3223"/>
      <c r="L3223"/>
      <c r="M3223"/>
      <c r="N3223"/>
      <c r="O3223"/>
      <c r="P3223"/>
      <c r="Q3223" s="66"/>
      <c r="R3223" s="66"/>
    </row>
    <row r="3224" spans="7:18" x14ac:dyDescent="0.25">
      <c r="G3224"/>
      <c r="H3224"/>
      <c r="I3224"/>
      <c r="J3224"/>
      <c r="K3224"/>
      <c r="L3224"/>
      <c r="M3224"/>
      <c r="N3224"/>
      <c r="O3224"/>
      <c r="P3224"/>
      <c r="Q3224" s="66"/>
      <c r="R3224" s="66"/>
    </row>
    <row r="3225" spans="7:18" x14ac:dyDescent="0.25">
      <c r="G3225"/>
      <c r="H3225"/>
      <c r="I3225"/>
      <c r="J3225"/>
      <c r="K3225"/>
      <c r="L3225"/>
      <c r="M3225"/>
      <c r="N3225"/>
      <c r="O3225"/>
      <c r="P3225"/>
      <c r="Q3225" s="66"/>
      <c r="R3225" s="66"/>
    </row>
    <row r="3226" spans="7:18" x14ac:dyDescent="0.25">
      <c r="G3226"/>
      <c r="H3226"/>
      <c r="I3226"/>
      <c r="J3226"/>
      <c r="K3226"/>
      <c r="L3226"/>
      <c r="M3226"/>
      <c r="N3226"/>
      <c r="O3226"/>
      <c r="P3226"/>
      <c r="Q3226" s="66"/>
      <c r="R3226" s="66"/>
    </row>
    <row r="3227" spans="7:18" x14ac:dyDescent="0.25">
      <c r="G3227"/>
      <c r="H3227"/>
      <c r="I3227"/>
      <c r="J3227"/>
      <c r="K3227"/>
      <c r="L3227"/>
      <c r="M3227"/>
      <c r="N3227"/>
      <c r="O3227"/>
      <c r="P3227"/>
      <c r="Q3227" s="66"/>
      <c r="R3227" s="66"/>
    </row>
    <row r="3228" spans="7:18" x14ac:dyDescent="0.25">
      <c r="G3228"/>
      <c r="H3228"/>
      <c r="I3228"/>
      <c r="J3228"/>
      <c r="K3228"/>
      <c r="L3228"/>
      <c r="M3228"/>
      <c r="N3228"/>
      <c r="O3228"/>
      <c r="P3228"/>
      <c r="Q3228" s="66"/>
      <c r="R3228" s="66"/>
    </row>
    <row r="3229" spans="7:18" x14ac:dyDescent="0.25">
      <c r="G3229"/>
      <c r="H3229"/>
      <c r="I3229"/>
      <c r="J3229"/>
      <c r="K3229"/>
      <c r="L3229"/>
      <c r="M3229"/>
      <c r="N3229"/>
      <c r="O3229"/>
      <c r="P3229"/>
      <c r="Q3229" s="66"/>
      <c r="R3229" s="66"/>
    </row>
    <row r="3230" spans="7:18" x14ac:dyDescent="0.25">
      <c r="G3230"/>
      <c r="H3230"/>
      <c r="I3230"/>
      <c r="J3230"/>
      <c r="K3230"/>
      <c r="L3230"/>
      <c r="M3230"/>
      <c r="N3230"/>
      <c r="O3230"/>
      <c r="P3230"/>
      <c r="Q3230" s="66"/>
      <c r="R3230" s="66"/>
    </row>
    <row r="3231" spans="7:18" x14ac:dyDescent="0.25">
      <c r="G3231"/>
      <c r="H3231"/>
      <c r="I3231"/>
      <c r="J3231"/>
      <c r="K3231"/>
      <c r="L3231"/>
      <c r="M3231"/>
      <c r="N3231"/>
      <c r="O3231"/>
      <c r="P3231"/>
      <c r="Q3231" s="66"/>
      <c r="R3231" s="66"/>
    </row>
    <row r="3232" spans="7:18" x14ac:dyDescent="0.25">
      <c r="G3232"/>
      <c r="H3232"/>
      <c r="I3232"/>
      <c r="J3232"/>
      <c r="K3232"/>
      <c r="L3232"/>
      <c r="M3232"/>
      <c r="N3232"/>
      <c r="O3232"/>
      <c r="P3232"/>
      <c r="Q3232" s="66"/>
      <c r="R3232" s="66"/>
    </row>
    <row r="3233" spans="7:18" x14ac:dyDescent="0.25">
      <c r="G3233"/>
      <c r="H3233"/>
      <c r="I3233"/>
      <c r="J3233"/>
      <c r="K3233"/>
      <c r="L3233"/>
      <c r="M3233"/>
      <c r="N3233"/>
      <c r="O3233"/>
      <c r="P3233"/>
      <c r="Q3233" s="66"/>
      <c r="R3233" s="66"/>
    </row>
    <row r="3234" spans="7:18" x14ac:dyDescent="0.25">
      <c r="G3234"/>
      <c r="H3234"/>
      <c r="I3234"/>
      <c r="J3234"/>
      <c r="K3234"/>
      <c r="L3234"/>
      <c r="M3234"/>
      <c r="N3234"/>
      <c r="O3234"/>
      <c r="P3234"/>
      <c r="Q3234" s="66"/>
      <c r="R3234" s="66"/>
    </row>
    <row r="3235" spans="7:18" x14ac:dyDescent="0.25">
      <c r="G3235"/>
      <c r="H3235"/>
      <c r="I3235"/>
      <c r="J3235"/>
      <c r="K3235"/>
      <c r="L3235"/>
      <c r="M3235"/>
      <c r="N3235"/>
      <c r="O3235"/>
      <c r="P3235"/>
      <c r="Q3235" s="66"/>
      <c r="R3235" s="66"/>
    </row>
    <row r="3236" spans="7:18" x14ac:dyDescent="0.25">
      <c r="G3236"/>
      <c r="H3236"/>
      <c r="I3236"/>
      <c r="J3236"/>
      <c r="K3236"/>
      <c r="L3236"/>
      <c r="M3236"/>
      <c r="N3236"/>
      <c r="O3236"/>
      <c r="P3236"/>
      <c r="Q3236" s="66"/>
      <c r="R3236" s="66"/>
    </row>
    <row r="3237" spans="7:18" x14ac:dyDescent="0.25">
      <c r="G3237"/>
      <c r="H3237"/>
      <c r="I3237"/>
      <c r="J3237"/>
      <c r="K3237"/>
      <c r="L3237"/>
      <c r="M3237"/>
      <c r="N3237"/>
      <c r="O3237"/>
      <c r="P3237"/>
      <c r="Q3237" s="66"/>
      <c r="R3237" s="66"/>
    </row>
    <row r="3238" spans="7:18" x14ac:dyDescent="0.25">
      <c r="G3238"/>
      <c r="H3238"/>
      <c r="I3238"/>
      <c r="J3238"/>
      <c r="K3238"/>
      <c r="L3238"/>
      <c r="M3238"/>
      <c r="N3238"/>
      <c r="O3238"/>
      <c r="P3238"/>
      <c r="Q3238" s="66"/>
      <c r="R3238" s="66"/>
    </row>
    <row r="3239" spans="7:18" x14ac:dyDescent="0.25">
      <c r="G3239"/>
      <c r="H3239"/>
      <c r="I3239"/>
      <c r="J3239"/>
      <c r="K3239"/>
      <c r="L3239"/>
      <c r="M3239"/>
      <c r="N3239"/>
      <c r="O3239"/>
      <c r="P3239"/>
      <c r="Q3239" s="66"/>
      <c r="R3239" s="66"/>
    </row>
    <row r="3240" spans="7:18" x14ac:dyDescent="0.25">
      <c r="G3240"/>
      <c r="H3240"/>
      <c r="I3240"/>
      <c r="J3240"/>
      <c r="K3240"/>
      <c r="L3240"/>
      <c r="M3240"/>
      <c r="N3240"/>
      <c r="O3240"/>
      <c r="P3240"/>
      <c r="Q3240" s="66"/>
      <c r="R3240" s="66"/>
    </row>
    <row r="3241" spans="7:18" x14ac:dyDescent="0.25">
      <c r="G3241"/>
      <c r="H3241"/>
      <c r="I3241"/>
      <c r="J3241"/>
      <c r="K3241"/>
      <c r="L3241"/>
      <c r="M3241"/>
      <c r="N3241"/>
      <c r="O3241"/>
      <c r="P3241"/>
      <c r="Q3241" s="66"/>
      <c r="R3241" s="66"/>
    </row>
    <row r="3242" spans="7:18" x14ac:dyDescent="0.25">
      <c r="G3242"/>
      <c r="H3242"/>
      <c r="I3242"/>
      <c r="J3242"/>
      <c r="K3242"/>
      <c r="L3242"/>
      <c r="M3242"/>
      <c r="N3242"/>
      <c r="O3242"/>
      <c r="P3242"/>
      <c r="Q3242" s="66"/>
      <c r="R3242" s="66"/>
    </row>
    <row r="3243" spans="7:18" x14ac:dyDescent="0.25">
      <c r="G3243"/>
      <c r="H3243"/>
      <c r="I3243"/>
      <c r="J3243"/>
      <c r="K3243"/>
      <c r="L3243"/>
      <c r="M3243"/>
      <c r="N3243"/>
      <c r="O3243"/>
      <c r="P3243"/>
      <c r="Q3243" s="66"/>
      <c r="R3243" s="66"/>
    </row>
    <row r="3244" spans="7:18" x14ac:dyDescent="0.25">
      <c r="G3244"/>
      <c r="H3244"/>
      <c r="I3244"/>
      <c r="J3244"/>
      <c r="K3244"/>
      <c r="L3244"/>
      <c r="M3244"/>
      <c r="N3244"/>
      <c r="O3244"/>
      <c r="P3244"/>
      <c r="Q3244" s="66"/>
      <c r="R3244" s="66"/>
    </row>
    <row r="3245" spans="7:18" x14ac:dyDescent="0.25">
      <c r="G3245"/>
      <c r="H3245"/>
      <c r="I3245"/>
      <c r="J3245"/>
      <c r="K3245"/>
      <c r="L3245"/>
      <c r="M3245"/>
      <c r="N3245"/>
      <c r="O3245"/>
      <c r="P3245"/>
      <c r="Q3245" s="66"/>
      <c r="R3245" s="66"/>
    </row>
    <row r="3246" spans="7:18" x14ac:dyDescent="0.25">
      <c r="G3246"/>
      <c r="H3246"/>
      <c r="I3246"/>
      <c r="J3246"/>
      <c r="K3246"/>
      <c r="L3246"/>
      <c r="M3246"/>
      <c r="N3246"/>
      <c r="O3246"/>
      <c r="P3246"/>
      <c r="Q3246" s="66"/>
      <c r="R3246" s="66"/>
    </row>
    <row r="3247" spans="7:18" x14ac:dyDescent="0.25">
      <c r="G3247"/>
      <c r="H3247"/>
      <c r="I3247"/>
      <c r="J3247"/>
      <c r="K3247"/>
      <c r="L3247"/>
      <c r="M3247"/>
      <c r="N3247"/>
      <c r="O3247"/>
      <c r="P3247"/>
      <c r="Q3247" s="66"/>
      <c r="R3247" s="66"/>
    </row>
    <row r="3248" spans="7:18" x14ac:dyDescent="0.25">
      <c r="G3248"/>
      <c r="H3248"/>
      <c r="I3248"/>
      <c r="J3248"/>
      <c r="K3248"/>
      <c r="L3248"/>
      <c r="M3248"/>
      <c r="N3248"/>
      <c r="O3248"/>
      <c r="P3248"/>
      <c r="Q3248" s="66"/>
      <c r="R3248" s="66"/>
    </row>
    <row r="3249" spans="7:18" x14ac:dyDescent="0.25">
      <c r="G3249"/>
      <c r="H3249"/>
      <c r="I3249"/>
      <c r="J3249"/>
      <c r="K3249"/>
      <c r="L3249"/>
      <c r="M3249"/>
      <c r="N3249"/>
      <c r="O3249"/>
      <c r="P3249"/>
      <c r="Q3249" s="66"/>
      <c r="R3249" s="66"/>
    </row>
    <row r="3250" spans="7:18" x14ac:dyDescent="0.25">
      <c r="G3250"/>
      <c r="H3250"/>
      <c r="I3250"/>
      <c r="J3250"/>
      <c r="K3250"/>
      <c r="L3250"/>
      <c r="M3250"/>
      <c r="N3250"/>
      <c r="O3250"/>
      <c r="P3250"/>
      <c r="Q3250" s="66"/>
      <c r="R3250" s="66"/>
    </row>
    <row r="3251" spans="7:18" x14ac:dyDescent="0.25">
      <c r="G3251"/>
      <c r="H3251"/>
      <c r="I3251"/>
      <c r="J3251"/>
      <c r="K3251"/>
      <c r="L3251"/>
      <c r="M3251"/>
      <c r="N3251"/>
      <c r="O3251"/>
      <c r="P3251"/>
      <c r="Q3251" s="66"/>
      <c r="R3251" s="66"/>
    </row>
    <row r="3252" spans="7:18" x14ac:dyDescent="0.25">
      <c r="G3252"/>
      <c r="H3252"/>
      <c r="I3252"/>
      <c r="J3252"/>
      <c r="K3252"/>
      <c r="L3252"/>
      <c r="M3252"/>
      <c r="N3252"/>
      <c r="O3252"/>
      <c r="P3252"/>
      <c r="Q3252" s="66"/>
      <c r="R3252" s="66"/>
    </row>
    <row r="3253" spans="7:18" x14ac:dyDescent="0.25">
      <c r="G3253"/>
      <c r="H3253"/>
      <c r="I3253"/>
      <c r="J3253"/>
      <c r="K3253"/>
      <c r="L3253"/>
      <c r="M3253"/>
      <c r="N3253"/>
      <c r="O3253"/>
      <c r="P3253"/>
      <c r="Q3253" s="66"/>
      <c r="R3253" s="66"/>
    </row>
    <row r="3254" spans="7:18" x14ac:dyDescent="0.25">
      <c r="G3254"/>
      <c r="H3254"/>
      <c r="I3254"/>
      <c r="J3254"/>
      <c r="K3254"/>
      <c r="L3254"/>
      <c r="M3254"/>
      <c r="N3254"/>
      <c r="O3254"/>
      <c r="P3254"/>
      <c r="Q3254" s="66"/>
      <c r="R3254" s="66"/>
    </row>
    <row r="3255" spans="7:18" x14ac:dyDescent="0.25">
      <c r="G3255"/>
      <c r="H3255"/>
      <c r="I3255"/>
      <c r="J3255"/>
      <c r="K3255"/>
      <c r="L3255"/>
      <c r="M3255"/>
      <c r="N3255"/>
      <c r="O3255"/>
      <c r="P3255"/>
      <c r="Q3255" s="66"/>
      <c r="R3255" s="66"/>
    </row>
    <row r="3256" spans="7:18" x14ac:dyDescent="0.25">
      <c r="G3256"/>
      <c r="H3256"/>
      <c r="I3256"/>
      <c r="J3256"/>
      <c r="K3256"/>
      <c r="L3256"/>
      <c r="M3256"/>
      <c r="N3256"/>
      <c r="O3256"/>
      <c r="P3256"/>
      <c r="Q3256" s="66"/>
      <c r="R3256" s="66"/>
    </row>
    <row r="3257" spans="7:18" x14ac:dyDescent="0.25">
      <c r="G3257"/>
      <c r="H3257"/>
      <c r="I3257"/>
      <c r="J3257"/>
      <c r="K3257"/>
      <c r="L3257"/>
      <c r="M3257"/>
      <c r="N3257"/>
      <c r="O3257"/>
      <c r="P3257"/>
      <c r="Q3257" s="66"/>
      <c r="R3257" s="66"/>
    </row>
    <row r="3258" spans="7:18" x14ac:dyDescent="0.25">
      <c r="G3258"/>
      <c r="H3258"/>
      <c r="I3258"/>
      <c r="J3258"/>
      <c r="K3258"/>
      <c r="L3258"/>
      <c r="M3258"/>
      <c r="N3258"/>
      <c r="O3258"/>
      <c r="P3258"/>
      <c r="Q3258" s="66"/>
      <c r="R3258" s="66"/>
    </row>
    <row r="3259" spans="7:18" x14ac:dyDescent="0.25">
      <c r="G3259"/>
      <c r="H3259"/>
      <c r="I3259"/>
      <c r="J3259"/>
      <c r="K3259"/>
      <c r="L3259"/>
      <c r="M3259"/>
      <c r="N3259"/>
      <c r="O3259"/>
      <c r="P3259"/>
      <c r="Q3259" s="66"/>
      <c r="R3259" s="66"/>
    </row>
    <row r="3260" spans="7:18" x14ac:dyDescent="0.25">
      <c r="G3260"/>
      <c r="H3260"/>
      <c r="I3260"/>
      <c r="J3260"/>
      <c r="K3260"/>
      <c r="L3260"/>
      <c r="M3260"/>
      <c r="N3260"/>
      <c r="O3260"/>
      <c r="P3260"/>
      <c r="Q3260" s="66"/>
      <c r="R3260" s="66"/>
    </row>
    <row r="3261" spans="7:18" x14ac:dyDescent="0.25">
      <c r="G3261"/>
      <c r="H3261"/>
      <c r="I3261"/>
      <c r="J3261"/>
      <c r="K3261"/>
      <c r="L3261"/>
      <c r="M3261"/>
      <c r="N3261"/>
      <c r="O3261"/>
      <c r="P3261"/>
      <c r="Q3261" s="66"/>
      <c r="R3261" s="66"/>
    </row>
    <row r="3262" spans="7:18" x14ac:dyDescent="0.25">
      <c r="G3262"/>
      <c r="H3262"/>
      <c r="I3262"/>
      <c r="J3262"/>
      <c r="K3262"/>
      <c r="L3262"/>
      <c r="M3262"/>
      <c r="N3262"/>
      <c r="O3262"/>
      <c r="P3262"/>
      <c r="Q3262" s="66"/>
      <c r="R3262" s="66"/>
    </row>
    <row r="3263" spans="7:18" x14ac:dyDescent="0.25">
      <c r="G3263"/>
      <c r="H3263"/>
      <c r="I3263"/>
      <c r="J3263"/>
      <c r="K3263"/>
      <c r="L3263"/>
      <c r="M3263"/>
      <c r="N3263"/>
      <c r="O3263"/>
      <c r="P3263"/>
      <c r="Q3263" s="66"/>
      <c r="R3263" s="66"/>
    </row>
    <row r="3264" spans="7:18" x14ac:dyDescent="0.25">
      <c r="G3264"/>
      <c r="H3264"/>
      <c r="I3264"/>
      <c r="J3264"/>
      <c r="K3264"/>
      <c r="L3264"/>
      <c r="M3264"/>
      <c r="N3264"/>
      <c r="O3264"/>
      <c r="P3264"/>
      <c r="Q3264" s="66"/>
      <c r="R3264" s="66"/>
    </row>
    <row r="3265" spans="7:18" x14ac:dyDescent="0.25">
      <c r="G3265"/>
      <c r="H3265"/>
      <c r="I3265"/>
      <c r="J3265"/>
      <c r="K3265"/>
      <c r="L3265"/>
      <c r="M3265"/>
      <c r="N3265"/>
      <c r="O3265"/>
      <c r="P3265"/>
      <c r="Q3265" s="66"/>
      <c r="R3265" s="66"/>
    </row>
    <row r="3266" spans="7:18" x14ac:dyDescent="0.25">
      <c r="G3266"/>
      <c r="H3266"/>
      <c r="I3266"/>
      <c r="J3266"/>
      <c r="K3266"/>
      <c r="L3266"/>
      <c r="M3266"/>
      <c r="N3266"/>
      <c r="O3266"/>
      <c r="P3266"/>
      <c r="Q3266" s="66"/>
      <c r="R3266" s="66"/>
    </row>
    <row r="3267" spans="7:18" x14ac:dyDescent="0.25">
      <c r="G3267"/>
      <c r="H3267"/>
      <c r="I3267"/>
      <c r="J3267"/>
      <c r="K3267"/>
      <c r="L3267"/>
      <c r="M3267"/>
      <c r="N3267"/>
      <c r="O3267"/>
      <c r="P3267"/>
      <c r="Q3267" s="66"/>
      <c r="R3267" s="66"/>
    </row>
    <row r="3268" spans="7:18" x14ac:dyDescent="0.25">
      <c r="G3268"/>
      <c r="H3268"/>
      <c r="I3268"/>
      <c r="J3268"/>
      <c r="K3268"/>
      <c r="L3268"/>
      <c r="M3268"/>
      <c r="N3268"/>
      <c r="O3268"/>
      <c r="P3268"/>
      <c r="Q3268" s="66"/>
      <c r="R3268" s="66"/>
    </row>
    <row r="3269" spans="7:18" x14ac:dyDescent="0.25">
      <c r="G3269"/>
      <c r="H3269"/>
      <c r="I3269"/>
      <c r="J3269"/>
      <c r="K3269"/>
      <c r="L3269"/>
      <c r="M3269"/>
      <c r="N3269"/>
      <c r="O3269"/>
      <c r="P3269"/>
      <c r="Q3269" s="66"/>
      <c r="R3269" s="66"/>
    </row>
    <row r="3270" spans="7:18" x14ac:dyDescent="0.25">
      <c r="G3270"/>
      <c r="H3270"/>
      <c r="I3270"/>
      <c r="J3270"/>
      <c r="K3270"/>
      <c r="L3270"/>
      <c r="M3270"/>
      <c r="N3270"/>
      <c r="O3270"/>
      <c r="P3270"/>
      <c r="Q3270" s="66"/>
      <c r="R3270" s="66"/>
    </row>
    <row r="3271" spans="7:18" x14ac:dyDescent="0.25">
      <c r="G3271"/>
      <c r="H3271"/>
      <c r="I3271"/>
      <c r="J3271"/>
      <c r="K3271"/>
      <c r="L3271"/>
      <c r="M3271"/>
      <c r="N3271"/>
      <c r="O3271"/>
      <c r="P3271"/>
      <c r="Q3271" s="66"/>
      <c r="R3271" s="66"/>
    </row>
    <row r="3272" spans="7:18" x14ac:dyDescent="0.25">
      <c r="G3272"/>
      <c r="H3272"/>
      <c r="I3272"/>
      <c r="J3272"/>
      <c r="K3272"/>
      <c r="L3272"/>
      <c r="M3272"/>
      <c r="N3272"/>
      <c r="O3272"/>
      <c r="P3272"/>
      <c r="Q3272" s="66"/>
      <c r="R3272" s="66"/>
    </row>
    <row r="3273" spans="7:18" x14ac:dyDescent="0.25">
      <c r="G3273"/>
      <c r="H3273"/>
      <c r="I3273"/>
      <c r="J3273"/>
      <c r="K3273"/>
      <c r="L3273"/>
      <c r="M3273"/>
      <c r="N3273"/>
      <c r="O3273"/>
      <c r="P3273"/>
      <c r="Q3273" s="66"/>
      <c r="R3273" s="66"/>
    </row>
    <row r="3274" spans="7:18" x14ac:dyDescent="0.25">
      <c r="G3274"/>
      <c r="H3274"/>
      <c r="I3274"/>
      <c r="J3274"/>
      <c r="K3274"/>
      <c r="L3274"/>
      <c r="M3274"/>
      <c r="N3274"/>
      <c r="O3274"/>
      <c r="P3274"/>
      <c r="Q3274" s="66"/>
      <c r="R3274" s="66"/>
    </row>
    <row r="3275" spans="7:18" x14ac:dyDescent="0.25">
      <c r="G3275"/>
      <c r="H3275"/>
      <c r="I3275"/>
      <c r="J3275"/>
      <c r="K3275"/>
      <c r="L3275"/>
      <c r="M3275"/>
      <c r="N3275"/>
      <c r="O3275"/>
      <c r="P3275"/>
      <c r="Q3275" s="66"/>
      <c r="R3275" s="66"/>
    </row>
    <row r="3276" spans="7:18" x14ac:dyDescent="0.25">
      <c r="G3276"/>
      <c r="H3276"/>
      <c r="I3276"/>
      <c r="J3276"/>
      <c r="K3276"/>
      <c r="L3276"/>
      <c r="M3276"/>
      <c r="N3276"/>
      <c r="O3276"/>
      <c r="P3276"/>
      <c r="Q3276" s="66"/>
      <c r="R3276" s="66"/>
    </row>
    <row r="3277" spans="7:18" x14ac:dyDescent="0.25">
      <c r="G3277"/>
      <c r="H3277"/>
      <c r="I3277"/>
      <c r="J3277"/>
      <c r="K3277"/>
      <c r="L3277"/>
      <c r="M3277"/>
      <c r="N3277"/>
      <c r="O3277"/>
      <c r="P3277"/>
      <c r="Q3277" s="66"/>
      <c r="R3277" s="66"/>
    </row>
    <row r="3278" spans="7:18" x14ac:dyDescent="0.25">
      <c r="G3278"/>
      <c r="H3278"/>
      <c r="I3278"/>
      <c r="J3278"/>
      <c r="K3278"/>
      <c r="L3278"/>
      <c r="M3278"/>
      <c r="N3278"/>
      <c r="O3278"/>
      <c r="P3278"/>
      <c r="Q3278" s="66"/>
      <c r="R3278" s="66"/>
    </row>
    <row r="3279" spans="7:18" x14ac:dyDescent="0.25">
      <c r="G3279"/>
      <c r="H3279"/>
      <c r="I3279"/>
      <c r="J3279"/>
      <c r="K3279"/>
      <c r="L3279"/>
      <c r="M3279"/>
      <c r="N3279"/>
      <c r="O3279"/>
      <c r="P3279"/>
      <c r="Q3279" s="66"/>
      <c r="R3279" s="66"/>
    </row>
    <row r="3280" spans="7:18" x14ac:dyDescent="0.25">
      <c r="G3280"/>
      <c r="H3280"/>
      <c r="I3280"/>
      <c r="J3280"/>
      <c r="K3280"/>
      <c r="L3280"/>
      <c r="M3280"/>
      <c r="N3280"/>
      <c r="O3280"/>
      <c r="P3280"/>
      <c r="Q3280" s="66"/>
      <c r="R3280" s="66"/>
    </row>
    <row r="3281" spans="7:18" x14ac:dyDescent="0.25">
      <c r="G3281"/>
      <c r="H3281"/>
      <c r="I3281"/>
      <c r="J3281"/>
      <c r="K3281"/>
      <c r="L3281"/>
      <c r="M3281"/>
      <c r="N3281"/>
      <c r="O3281"/>
      <c r="P3281"/>
      <c r="Q3281" s="66"/>
      <c r="R3281" s="66"/>
    </row>
    <row r="3282" spans="7:18" x14ac:dyDescent="0.25">
      <c r="G3282"/>
      <c r="H3282"/>
      <c r="I3282"/>
      <c r="J3282"/>
      <c r="K3282"/>
      <c r="L3282"/>
      <c r="M3282"/>
      <c r="N3282"/>
      <c r="O3282"/>
      <c r="P3282"/>
      <c r="Q3282" s="66"/>
      <c r="R3282" s="66"/>
    </row>
    <row r="3283" spans="7:18" x14ac:dyDescent="0.25">
      <c r="G3283"/>
      <c r="H3283"/>
      <c r="I3283"/>
      <c r="J3283"/>
      <c r="K3283"/>
      <c r="L3283"/>
      <c r="M3283"/>
      <c r="N3283"/>
      <c r="O3283"/>
      <c r="P3283"/>
      <c r="Q3283" s="66"/>
      <c r="R3283" s="66"/>
    </row>
    <row r="3284" spans="7:18" x14ac:dyDescent="0.25">
      <c r="G3284"/>
      <c r="H3284"/>
      <c r="I3284"/>
      <c r="J3284"/>
      <c r="K3284"/>
      <c r="L3284"/>
      <c r="M3284"/>
      <c r="N3284"/>
      <c r="O3284"/>
      <c r="P3284"/>
      <c r="Q3284" s="66"/>
      <c r="R3284" s="66"/>
    </row>
    <row r="3285" spans="7:18" x14ac:dyDescent="0.25">
      <c r="G3285"/>
      <c r="H3285"/>
      <c r="I3285"/>
      <c r="J3285"/>
      <c r="K3285"/>
      <c r="L3285"/>
      <c r="M3285"/>
      <c r="N3285"/>
      <c r="O3285"/>
      <c r="P3285"/>
      <c r="Q3285" s="66"/>
      <c r="R3285" s="66"/>
    </row>
    <row r="3286" spans="7:18" x14ac:dyDescent="0.25">
      <c r="G3286"/>
      <c r="H3286"/>
      <c r="I3286"/>
      <c r="J3286"/>
      <c r="K3286"/>
      <c r="L3286"/>
      <c r="M3286"/>
      <c r="N3286"/>
      <c r="O3286"/>
      <c r="P3286"/>
      <c r="Q3286" s="66"/>
      <c r="R3286" s="66"/>
    </row>
    <row r="3287" spans="7:18" x14ac:dyDescent="0.25">
      <c r="G3287"/>
      <c r="H3287"/>
      <c r="I3287"/>
      <c r="J3287"/>
      <c r="K3287"/>
      <c r="L3287"/>
      <c r="M3287"/>
      <c r="N3287"/>
      <c r="O3287"/>
      <c r="P3287"/>
      <c r="Q3287" s="66"/>
      <c r="R3287" s="66"/>
    </row>
    <row r="3288" spans="7:18" x14ac:dyDescent="0.25">
      <c r="G3288"/>
      <c r="H3288"/>
      <c r="I3288"/>
      <c r="J3288"/>
      <c r="K3288"/>
      <c r="L3288"/>
      <c r="M3288"/>
      <c r="N3288"/>
      <c r="O3288"/>
      <c r="P3288"/>
      <c r="Q3288" s="66"/>
      <c r="R3288" s="66"/>
    </row>
    <row r="3289" spans="7:18" x14ac:dyDescent="0.25">
      <c r="G3289"/>
      <c r="H3289"/>
      <c r="I3289"/>
      <c r="J3289"/>
      <c r="K3289"/>
      <c r="L3289"/>
      <c r="M3289"/>
      <c r="N3289"/>
      <c r="O3289"/>
      <c r="P3289"/>
      <c r="Q3289" s="66"/>
      <c r="R3289" s="66"/>
    </row>
    <row r="3290" spans="7:18" x14ac:dyDescent="0.25">
      <c r="G3290"/>
      <c r="H3290"/>
      <c r="I3290"/>
      <c r="J3290"/>
      <c r="K3290"/>
      <c r="L3290"/>
      <c r="M3290"/>
      <c r="N3290"/>
      <c r="O3290"/>
      <c r="P3290"/>
      <c r="Q3290" s="66"/>
      <c r="R3290" s="66"/>
    </row>
    <row r="3291" spans="7:18" x14ac:dyDescent="0.25">
      <c r="G3291"/>
      <c r="H3291"/>
      <c r="I3291"/>
      <c r="J3291"/>
      <c r="K3291"/>
      <c r="L3291"/>
      <c r="M3291"/>
      <c r="N3291"/>
      <c r="O3291"/>
      <c r="P3291"/>
      <c r="Q3291" s="66"/>
      <c r="R3291" s="66"/>
    </row>
    <row r="3292" spans="7:18" x14ac:dyDescent="0.25">
      <c r="G3292"/>
      <c r="H3292"/>
      <c r="I3292"/>
      <c r="J3292"/>
      <c r="K3292"/>
      <c r="L3292"/>
      <c r="M3292"/>
      <c r="N3292"/>
      <c r="O3292"/>
      <c r="P3292"/>
      <c r="Q3292" s="66"/>
      <c r="R3292" s="66"/>
    </row>
    <row r="3293" spans="7:18" x14ac:dyDescent="0.25">
      <c r="G3293"/>
      <c r="H3293"/>
      <c r="I3293"/>
      <c r="J3293"/>
      <c r="K3293"/>
      <c r="L3293"/>
      <c r="M3293"/>
      <c r="N3293"/>
      <c r="O3293"/>
      <c r="P3293"/>
      <c r="Q3293" s="66"/>
      <c r="R3293" s="66"/>
    </row>
    <row r="3294" spans="7:18" x14ac:dyDescent="0.25">
      <c r="G3294"/>
      <c r="H3294"/>
      <c r="I3294"/>
      <c r="J3294"/>
      <c r="K3294"/>
      <c r="L3294"/>
      <c r="M3294"/>
      <c r="N3294"/>
      <c r="O3294"/>
      <c r="P3294"/>
      <c r="Q3294" s="66"/>
      <c r="R3294" s="66"/>
    </row>
    <row r="3295" spans="7:18" x14ac:dyDescent="0.25">
      <c r="G3295"/>
      <c r="H3295"/>
      <c r="I3295"/>
      <c r="J3295"/>
      <c r="K3295"/>
      <c r="L3295"/>
      <c r="M3295"/>
      <c r="N3295"/>
      <c r="O3295"/>
      <c r="P3295"/>
      <c r="Q3295" s="66"/>
      <c r="R3295" s="66"/>
    </row>
    <row r="3296" spans="7:18" x14ac:dyDescent="0.25">
      <c r="G3296"/>
      <c r="H3296"/>
      <c r="I3296"/>
      <c r="J3296"/>
      <c r="K3296"/>
      <c r="L3296"/>
      <c r="M3296"/>
      <c r="N3296"/>
      <c r="O3296"/>
      <c r="P3296"/>
      <c r="Q3296" s="66"/>
      <c r="R3296" s="66"/>
    </row>
    <row r="3297" spans="7:18" x14ac:dyDescent="0.25">
      <c r="G3297"/>
      <c r="H3297"/>
      <c r="I3297"/>
      <c r="J3297"/>
      <c r="K3297"/>
      <c r="L3297"/>
      <c r="M3297"/>
      <c r="N3297"/>
      <c r="O3297"/>
      <c r="P3297"/>
      <c r="Q3297" s="66"/>
      <c r="R3297" s="66"/>
    </row>
    <row r="3298" spans="7:18" x14ac:dyDescent="0.25">
      <c r="G3298"/>
      <c r="H3298"/>
      <c r="I3298"/>
      <c r="J3298"/>
      <c r="K3298"/>
      <c r="L3298"/>
      <c r="M3298"/>
      <c r="N3298"/>
      <c r="O3298"/>
      <c r="P3298"/>
      <c r="Q3298" s="66"/>
      <c r="R3298" s="66"/>
    </row>
    <row r="3299" spans="7:18" x14ac:dyDescent="0.25">
      <c r="G3299"/>
      <c r="H3299"/>
      <c r="I3299"/>
      <c r="J3299"/>
      <c r="K3299"/>
      <c r="L3299"/>
      <c r="M3299"/>
      <c r="N3299"/>
      <c r="O3299"/>
      <c r="P3299"/>
      <c r="Q3299" s="66"/>
      <c r="R3299" s="66"/>
    </row>
    <row r="3300" spans="7:18" x14ac:dyDescent="0.25">
      <c r="G3300"/>
      <c r="H3300"/>
      <c r="I3300"/>
      <c r="J3300"/>
      <c r="K3300"/>
      <c r="L3300"/>
      <c r="M3300"/>
      <c r="N3300"/>
      <c r="O3300"/>
      <c r="P3300"/>
      <c r="Q3300" s="66"/>
      <c r="R3300" s="66"/>
    </row>
    <row r="3301" spans="7:18" x14ac:dyDescent="0.25">
      <c r="G3301"/>
      <c r="H3301"/>
      <c r="I3301"/>
      <c r="J3301"/>
      <c r="K3301"/>
      <c r="L3301"/>
      <c r="M3301"/>
      <c r="N3301"/>
      <c r="O3301"/>
      <c r="P3301"/>
      <c r="Q3301" s="66"/>
      <c r="R3301" s="66"/>
    </row>
    <row r="3302" spans="7:18" x14ac:dyDescent="0.25">
      <c r="G3302"/>
      <c r="H3302"/>
      <c r="I3302"/>
      <c r="J3302"/>
      <c r="K3302"/>
      <c r="L3302"/>
      <c r="M3302"/>
      <c r="N3302"/>
      <c r="O3302"/>
      <c r="P3302"/>
      <c r="Q3302" s="66"/>
      <c r="R3302" s="66"/>
    </row>
    <row r="3303" spans="7:18" x14ac:dyDescent="0.25">
      <c r="G3303"/>
      <c r="H3303"/>
      <c r="I3303"/>
      <c r="J3303"/>
      <c r="K3303"/>
      <c r="L3303"/>
      <c r="M3303"/>
      <c r="N3303"/>
      <c r="O3303"/>
      <c r="P3303"/>
      <c r="Q3303" s="66"/>
      <c r="R3303" s="66"/>
    </row>
    <row r="3304" spans="7:18" x14ac:dyDescent="0.25">
      <c r="G3304"/>
      <c r="H3304"/>
      <c r="I3304"/>
      <c r="J3304"/>
      <c r="K3304"/>
      <c r="L3304"/>
      <c r="M3304"/>
      <c r="N3304"/>
      <c r="O3304"/>
      <c r="P3304"/>
      <c r="Q3304" s="66"/>
      <c r="R3304" s="66"/>
    </row>
    <row r="3305" spans="7:18" x14ac:dyDescent="0.25">
      <c r="G3305"/>
      <c r="H3305"/>
      <c r="I3305"/>
      <c r="J3305"/>
      <c r="K3305"/>
      <c r="L3305"/>
      <c r="M3305"/>
      <c r="N3305"/>
      <c r="O3305"/>
      <c r="P3305"/>
      <c r="Q3305" s="66"/>
      <c r="R3305" s="66"/>
    </row>
    <row r="3306" spans="7:18" x14ac:dyDescent="0.25">
      <c r="G3306"/>
      <c r="H3306"/>
      <c r="I3306"/>
      <c r="J3306"/>
      <c r="K3306"/>
      <c r="L3306"/>
      <c r="M3306"/>
      <c r="N3306"/>
      <c r="O3306"/>
      <c r="P3306"/>
      <c r="Q3306" s="66"/>
      <c r="R3306" s="66"/>
    </row>
    <row r="3307" spans="7:18" x14ac:dyDescent="0.25">
      <c r="G3307"/>
      <c r="H3307"/>
      <c r="I3307"/>
      <c r="J3307"/>
      <c r="K3307"/>
      <c r="L3307"/>
      <c r="M3307"/>
      <c r="N3307"/>
      <c r="O3307"/>
      <c r="P3307"/>
      <c r="Q3307" s="66"/>
      <c r="R3307" s="66"/>
    </row>
    <row r="3308" spans="7:18" x14ac:dyDescent="0.25">
      <c r="G3308"/>
      <c r="H3308"/>
      <c r="I3308"/>
      <c r="J3308"/>
      <c r="K3308"/>
      <c r="L3308"/>
      <c r="M3308"/>
      <c r="N3308"/>
      <c r="O3308"/>
      <c r="P3308"/>
      <c r="Q3308" s="66"/>
      <c r="R3308" s="66"/>
    </row>
    <row r="3309" spans="7:18" x14ac:dyDescent="0.25">
      <c r="G3309"/>
      <c r="H3309"/>
      <c r="I3309"/>
      <c r="J3309"/>
      <c r="K3309"/>
      <c r="L3309"/>
      <c r="M3309"/>
      <c r="N3309"/>
      <c r="O3309"/>
      <c r="P3309"/>
      <c r="Q3309" s="66"/>
      <c r="R3309" s="66"/>
    </row>
    <row r="3310" spans="7:18" x14ac:dyDescent="0.25">
      <c r="G3310"/>
      <c r="H3310"/>
      <c r="I3310"/>
      <c r="J3310"/>
      <c r="K3310"/>
      <c r="L3310"/>
      <c r="M3310"/>
      <c r="N3310"/>
      <c r="O3310"/>
      <c r="P3310"/>
      <c r="Q3310" s="66"/>
      <c r="R3310" s="66"/>
    </row>
    <row r="3311" spans="7:18" x14ac:dyDescent="0.25">
      <c r="G3311"/>
      <c r="H3311"/>
      <c r="I3311"/>
      <c r="J3311"/>
      <c r="K3311"/>
      <c r="L3311"/>
      <c r="M3311"/>
      <c r="N3311"/>
      <c r="O3311"/>
      <c r="P3311"/>
      <c r="Q3311" s="66"/>
      <c r="R3311" s="66"/>
    </row>
    <row r="3312" spans="7:18" x14ac:dyDescent="0.25">
      <c r="G3312"/>
      <c r="H3312"/>
      <c r="I3312"/>
      <c r="J3312"/>
      <c r="K3312"/>
      <c r="L3312"/>
      <c r="M3312"/>
      <c r="N3312"/>
      <c r="O3312"/>
      <c r="P3312"/>
      <c r="Q3312" s="66"/>
      <c r="R3312" s="66"/>
    </row>
    <row r="3313" spans="7:18" x14ac:dyDescent="0.25">
      <c r="G3313"/>
      <c r="H3313"/>
      <c r="I3313"/>
      <c r="J3313"/>
      <c r="K3313"/>
      <c r="L3313"/>
      <c r="M3313"/>
      <c r="N3313"/>
      <c r="O3313"/>
      <c r="P3313"/>
      <c r="Q3313" s="66"/>
      <c r="R3313" s="66"/>
    </row>
    <row r="3314" spans="7:18" x14ac:dyDescent="0.25">
      <c r="G3314"/>
      <c r="H3314"/>
      <c r="I3314"/>
      <c r="J3314"/>
      <c r="K3314"/>
      <c r="L3314"/>
      <c r="M3314"/>
      <c r="N3314"/>
      <c r="O3314"/>
      <c r="P3314"/>
      <c r="Q3314" s="66"/>
      <c r="R3314" s="66"/>
    </row>
    <row r="3315" spans="7:18" x14ac:dyDescent="0.25">
      <c r="G3315"/>
      <c r="H3315"/>
      <c r="I3315"/>
      <c r="J3315"/>
      <c r="K3315"/>
      <c r="L3315"/>
      <c r="M3315"/>
      <c r="N3315"/>
      <c r="O3315"/>
      <c r="P3315"/>
      <c r="Q3315" s="66"/>
      <c r="R3315" s="66"/>
    </row>
    <row r="3316" spans="7:18" x14ac:dyDescent="0.25">
      <c r="G3316"/>
      <c r="H3316"/>
      <c r="I3316"/>
      <c r="J3316"/>
      <c r="K3316"/>
      <c r="L3316"/>
      <c r="M3316"/>
      <c r="N3316"/>
      <c r="O3316"/>
      <c r="P3316"/>
      <c r="Q3316" s="66"/>
      <c r="R3316" s="66"/>
    </row>
    <row r="3317" spans="7:18" x14ac:dyDescent="0.25">
      <c r="G3317"/>
      <c r="H3317"/>
      <c r="I3317"/>
      <c r="J3317"/>
      <c r="K3317"/>
      <c r="L3317"/>
      <c r="M3317"/>
      <c r="N3317"/>
      <c r="O3317"/>
      <c r="P3317"/>
      <c r="Q3317" s="66"/>
      <c r="R3317" s="66"/>
    </row>
    <row r="3318" spans="7:18" x14ac:dyDescent="0.25">
      <c r="G3318"/>
      <c r="H3318"/>
      <c r="I3318"/>
      <c r="J3318"/>
      <c r="K3318"/>
      <c r="L3318"/>
      <c r="M3318"/>
      <c r="N3318"/>
      <c r="O3318"/>
      <c r="P3318"/>
      <c r="Q3318" s="66"/>
      <c r="R3318" s="66"/>
    </row>
    <row r="3319" spans="7:18" x14ac:dyDescent="0.25">
      <c r="G3319"/>
      <c r="H3319"/>
      <c r="I3319"/>
      <c r="J3319"/>
      <c r="K3319"/>
      <c r="L3319"/>
      <c r="M3319"/>
      <c r="N3319"/>
      <c r="O3319"/>
      <c r="P3319"/>
      <c r="Q3319" s="66"/>
      <c r="R3319" s="66"/>
    </row>
    <row r="3320" spans="7:18" x14ac:dyDescent="0.25">
      <c r="G3320"/>
      <c r="H3320"/>
      <c r="I3320"/>
      <c r="J3320"/>
      <c r="K3320"/>
      <c r="L3320"/>
      <c r="M3320"/>
      <c r="N3320"/>
      <c r="O3320"/>
      <c r="P3320"/>
      <c r="Q3320" s="66"/>
      <c r="R3320" s="66"/>
    </row>
    <row r="3321" spans="7:18" x14ac:dyDescent="0.25">
      <c r="G3321"/>
      <c r="H3321"/>
      <c r="I3321"/>
      <c r="J3321"/>
      <c r="K3321"/>
      <c r="L3321"/>
      <c r="M3321"/>
      <c r="N3321"/>
      <c r="O3321"/>
      <c r="P3321"/>
      <c r="Q3321" s="66"/>
      <c r="R3321" s="66"/>
    </row>
    <row r="3322" spans="7:18" x14ac:dyDescent="0.25">
      <c r="G3322"/>
      <c r="H3322"/>
      <c r="I3322"/>
      <c r="J3322"/>
      <c r="K3322"/>
      <c r="L3322"/>
      <c r="M3322"/>
      <c r="N3322"/>
      <c r="O3322"/>
      <c r="P3322"/>
      <c r="Q3322" s="66"/>
      <c r="R3322" s="66"/>
    </row>
    <row r="3323" spans="7:18" x14ac:dyDescent="0.25">
      <c r="G3323"/>
      <c r="H3323"/>
      <c r="I3323"/>
      <c r="J3323"/>
      <c r="K3323"/>
      <c r="L3323"/>
      <c r="M3323"/>
      <c r="N3323"/>
      <c r="O3323"/>
      <c r="P3323"/>
      <c r="Q3323" s="66"/>
      <c r="R3323" s="66"/>
    </row>
    <row r="3324" spans="7:18" x14ac:dyDescent="0.25">
      <c r="G3324"/>
      <c r="H3324"/>
      <c r="I3324"/>
      <c r="J3324"/>
      <c r="K3324"/>
      <c r="L3324"/>
      <c r="M3324"/>
      <c r="N3324"/>
      <c r="O3324"/>
      <c r="P3324"/>
      <c r="Q3324" s="66"/>
      <c r="R3324" s="66"/>
    </row>
    <row r="3325" spans="7:18" x14ac:dyDescent="0.25">
      <c r="G3325"/>
      <c r="H3325"/>
      <c r="I3325"/>
      <c r="J3325"/>
      <c r="K3325"/>
      <c r="L3325"/>
      <c r="M3325"/>
      <c r="N3325"/>
      <c r="O3325"/>
      <c r="P3325"/>
      <c r="Q3325" s="66"/>
      <c r="R3325" s="66"/>
    </row>
    <row r="3326" spans="7:18" x14ac:dyDescent="0.25">
      <c r="G3326"/>
      <c r="H3326"/>
      <c r="I3326"/>
      <c r="J3326"/>
      <c r="K3326"/>
      <c r="L3326"/>
      <c r="M3326"/>
      <c r="N3326"/>
      <c r="O3326"/>
      <c r="P3326"/>
      <c r="Q3326" s="66"/>
      <c r="R3326" s="66"/>
    </row>
    <row r="3327" spans="7:18" x14ac:dyDescent="0.25">
      <c r="G3327"/>
      <c r="H3327"/>
      <c r="I3327"/>
      <c r="J3327"/>
      <c r="K3327"/>
      <c r="L3327"/>
      <c r="M3327"/>
      <c r="N3327"/>
      <c r="O3327"/>
      <c r="P3327"/>
      <c r="Q3327" s="66"/>
      <c r="R3327" s="66"/>
    </row>
    <row r="3328" spans="7:18" x14ac:dyDescent="0.25">
      <c r="G3328"/>
      <c r="H3328"/>
      <c r="I3328"/>
      <c r="J3328"/>
      <c r="K3328"/>
      <c r="L3328"/>
      <c r="M3328"/>
      <c r="N3328"/>
      <c r="O3328"/>
      <c r="P3328"/>
      <c r="Q3328" s="66"/>
      <c r="R3328" s="66"/>
    </row>
    <row r="3329" spans="7:18" x14ac:dyDescent="0.25">
      <c r="G3329"/>
      <c r="H3329"/>
      <c r="I3329"/>
      <c r="J3329"/>
      <c r="K3329"/>
      <c r="L3329"/>
      <c r="M3329"/>
      <c r="N3329"/>
      <c r="O3329"/>
      <c r="P3329"/>
      <c r="Q3329" s="66"/>
      <c r="R3329" s="66"/>
    </row>
    <row r="3330" spans="7:18" x14ac:dyDescent="0.25">
      <c r="G3330"/>
      <c r="H3330"/>
      <c r="I3330"/>
      <c r="J3330"/>
      <c r="K3330"/>
      <c r="L3330"/>
      <c r="M3330"/>
      <c r="N3330"/>
      <c r="O3330"/>
      <c r="P3330"/>
      <c r="Q3330" s="66"/>
      <c r="R3330" s="66"/>
    </row>
    <row r="3331" spans="7:18" x14ac:dyDescent="0.25">
      <c r="G3331"/>
      <c r="H3331"/>
      <c r="I3331"/>
      <c r="J3331"/>
      <c r="K3331"/>
      <c r="L3331"/>
      <c r="M3331"/>
      <c r="N3331"/>
      <c r="O3331"/>
      <c r="P3331"/>
      <c r="Q3331" s="66"/>
      <c r="R3331" s="66"/>
    </row>
    <row r="3332" spans="7:18" x14ac:dyDescent="0.25">
      <c r="G3332"/>
      <c r="H3332"/>
      <c r="I3332"/>
      <c r="J3332"/>
      <c r="K3332"/>
      <c r="L3332"/>
      <c r="M3332"/>
      <c r="N3332"/>
      <c r="O3332"/>
      <c r="P3332"/>
      <c r="Q3332" s="66"/>
      <c r="R3332" s="66"/>
    </row>
    <row r="3333" spans="7:18" x14ac:dyDescent="0.25">
      <c r="G3333"/>
      <c r="H3333"/>
      <c r="I3333"/>
      <c r="J3333"/>
      <c r="K3333"/>
      <c r="L3333"/>
      <c r="M3333"/>
      <c r="N3333"/>
      <c r="O3333"/>
      <c r="P3333"/>
      <c r="Q3333" s="66"/>
      <c r="R3333" s="66"/>
    </row>
    <row r="3334" spans="7:18" x14ac:dyDescent="0.25">
      <c r="G3334"/>
      <c r="H3334"/>
      <c r="I3334"/>
      <c r="J3334"/>
      <c r="K3334"/>
      <c r="L3334"/>
      <c r="M3334"/>
      <c r="N3334"/>
      <c r="O3334"/>
      <c r="P3334"/>
      <c r="Q3334" s="66"/>
      <c r="R3334" s="66"/>
    </row>
    <row r="3335" spans="7:18" x14ac:dyDescent="0.25">
      <c r="G3335"/>
      <c r="H3335"/>
      <c r="I3335"/>
      <c r="J3335"/>
      <c r="K3335"/>
      <c r="L3335"/>
      <c r="M3335"/>
      <c r="N3335"/>
      <c r="O3335"/>
      <c r="P3335"/>
      <c r="Q3335" s="66"/>
      <c r="R3335" s="66"/>
    </row>
    <row r="3336" spans="7:18" x14ac:dyDescent="0.25">
      <c r="G3336"/>
      <c r="H3336"/>
      <c r="I3336"/>
      <c r="J3336"/>
      <c r="K3336"/>
      <c r="L3336"/>
      <c r="M3336"/>
      <c r="N3336"/>
      <c r="O3336"/>
      <c r="P3336"/>
      <c r="Q3336" s="66"/>
      <c r="R3336" s="66"/>
    </row>
    <row r="3337" spans="7:18" x14ac:dyDescent="0.25">
      <c r="G3337"/>
      <c r="H3337"/>
      <c r="I3337"/>
      <c r="J3337"/>
      <c r="K3337"/>
      <c r="L3337"/>
      <c r="M3337"/>
      <c r="N3337"/>
      <c r="O3337"/>
      <c r="P3337"/>
      <c r="Q3337" s="66"/>
      <c r="R3337" s="66"/>
    </row>
    <row r="3338" spans="7:18" x14ac:dyDescent="0.25">
      <c r="G3338"/>
      <c r="H3338"/>
      <c r="I3338"/>
      <c r="J3338"/>
      <c r="K3338"/>
      <c r="L3338"/>
      <c r="M3338"/>
      <c r="N3338"/>
      <c r="O3338"/>
      <c r="P3338"/>
      <c r="Q3338" s="66"/>
      <c r="R3338" s="66"/>
    </row>
    <row r="3339" spans="7:18" x14ac:dyDescent="0.25">
      <c r="G3339"/>
      <c r="H3339"/>
      <c r="I3339"/>
      <c r="J3339"/>
      <c r="K3339"/>
      <c r="L3339"/>
      <c r="M3339"/>
      <c r="N3339"/>
      <c r="O3339"/>
      <c r="P3339"/>
      <c r="Q3339" s="66"/>
      <c r="R3339" s="66"/>
    </row>
    <row r="3340" spans="7:18" x14ac:dyDescent="0.25">
      <c r="G3340"/>
      <c r="H3340"/>
      <c r="I3340"/>
      <c r="J3340"/>
      <c r="K3340"/>
      <c r="L3340"/>
      <c r="M3340"/>
      <c r="N3340"/>
      <c r="O3340"/>
      <c r="P3340"/>
      <c r="Q3340" s="66"/>
      <c r="R3340" s="66"/>
    </row>
    <row r="3341" spans="7:18" x14ac:dyDescent="0.25">
      <c r="G3341"/>
      <c r="H3341"/>
      <c r="I3341"/>
      <c r="J3341"/>
      <c r="K3341"/>
      <c r="L3341"/>
      <c r="M3341"/>
      <c r="N3341"/>
      <c r="O3341"/>
      <c r="P3341"/>
      <c r="Q3341" s="66"/>
      <c r="R3341" s="66"/>
    </row>
    <row r="3342" spans="7:18" x14ac:dyDescent="0.25">
      <c r="G3342"/>
      <c r="H3342"/>
      <c r="I3342"/>
      <c r="J3342"/>
      <c r="K3342"/>
      <c r="L3342"/>
      <c r="M3342"/>
      <c r="N3342"/>
      <c r="O3342"/>
      <c r="P3342"/>
      <c r="Q3342" s="66"/>
      <c r="R3342" s="66"/>
    </row>
    <row r="3343" spans="7:18" x14ac:dyDescent="0.25">
      <c r="G3343"/>
      <c r="H3343"/>
      <c r="I3343"/>
      <c r="J3343"/>
      <c r="K3343"/>
      <c r="L3343"/>
      <c r="M3343"/>
      <c r="N3343"/>
      <c r="O3343"/>
      <c r="P3343"/>
      <c r="Q3343" s="66"/>
      <c r="R3343" s="66"/>
    </row>
    <row r="3344" spans="7:18" x14ac:dyDescent="0.25">
      <c r="G3344"/>
      <c r="H3344"/>
      <c r="I3344"/>
      <c r="J3344"/>
      <c r="K3344"/>
      <c r="L3344"/>
      <c r="M3344"/>
      <c r="N3344"/>
      <c r="O3344"/>
      <c r="P3344"/>
      <c r="Q3344" s="66"/>
      <c r="R3344" s="66"/>
    </row>
    <row r="3345" spans="7:18" x14ac:dyDescent="0.25">
      <c r="G3345"/>
      <c r="H3345"/>
      <c r="I3345"/>
      <c r="J3345"/>
      <c r="K3345"/>
      <c r="L3345"/>
      <c r="M3345"/>
      <c r="N3345"/>
      <c r="O3345"/>
      <c r="P3345"/>
      <c r="Q3345" s="66"/>
      <c r="R3345" s="66"/>
    </row>
    <row r="3346" spans="7:18" x14ac:dyDescent="0.25">
      <c r="G3346"/>
      <c r="H3346"/>
      <c r="I3346"/>
      <c r="J3346"/>
      <c r="K3346"/>
      <c r="L3346"/>
      <c r="M3346"/>
      <c r="N3346"/>
      <c r="O3346"/>
      <c r="P3346"/>
      <c r="Q3346" s="66"/>
      <c r="R3346" s="66"/>
    </row>
    <row r="3347" spans="7:18" x14ac:dyDescent="0.25">
      <c r="G3347"/>
      <c r="H3347"/>
      <c r="I3347"/>
      <c r="J3347"/>
      <c r="K3347"/>
      <c r="L3347"/>
      <c r="M3347"/>
      <c r="N3347"/>
      <c r="O3347"/>
      <c r="P3347"/>
      <c r="Q3347" s="66"/>
      <c r="R3347" s="66"/>
    </row>
    <row r="3348" spans="7:18" x14ac:dyDescent="0.25">
      <c r="G3348"/>
      <c r="H3348"/>
      <c r="I3348"/>
      <c r="J3348"/>
      <c r="K3348"/>
      <c r="L3348"/>
      <c r="M3348"/>
      <c r="N3348"/>
      <c r="O3348"/>
      <c r="P3348"/>
      <c r="Q3348" s="66"/>
      <c r="R3348" s="66"/>
    </row>
    <row r="3349" spans="7:18" x14ac:dyDescent="0.25">
      <c r="G3349"/>
      <c r="H3349"/>
      <c r="I3349"/>
      <c r="J3349"/>
      <c r="K3349"/>
      <c r="L3349"/>
      <c r="M3349"/>
      <c r="N3349"/>
      <c r="O3349"/>
      <c r="P3349"/>
      <c r="Q3349" s="66"/>
      <c r="R3349" s="66"/>
    </row>
    <row r="3350" spans="7:18" x14ac:dyDescent="0.25">
      <c r="G3350"/>
      <c r="H3350"/>
      <c r="I3350"/>
      <c r="J3350"/>
      <c r="K3350"/>
      <c r="L3350"/>
      <c r="M3350"/>
      <c r="N3350"/>
      <c r="O3350"/>
      <c r="P3350"/>
      <c r="Q3350" s="66"/>
      <c r="R3350" s="66"/>
    </row>
    <row r="3351" spans="7:18" x14ac:dyDescent="0.25">
      <c r="G3351"/>
      <c r="H3351"/>
      <c r="I3351"/>
      <c r="J3351"/>
      <c r="K3351"/>
      <c r="L3351"/>
      <c r="M3351"/>
      <c r="N3351"/>
      <c r="O3351"/>
      <c r="P3351"/>
      <c r="Q3351" s="66"/>
      <c r="R3351" s="66"/>
    </row>
    <row r="3352" spans="7:18" x14ac:dyDescent="0.25">
      <c r="G3352"/>
      <c r="H3352"/>
      <c r="I3352"/>
      <c r="J3352"/>
      <c r="K3352"/>
      <c r="L3352"/>
      <c r="M3352"/>
      <c r="N3352"/>
      <c r="O3352"/>
      <c r="P3352"/>
      <c r="Q3352" s="66"/>
      <c r="R3352" s="66"/>
    </row>
    <row r="3353" spans="7:18" x14ac:dyDescent="0.25">
      <c r="G3353"/>
      <c r="H3353"/>
      <c r="I3353"/>
      <c r="J3353"/>
      <c r="K3353"/>
      <c r="L3353"/>
      <c r="M3353"/>
      <c r="N3353"/>
      <c r="O3353"/>
      <c r="P3353"/>
      <c r="Q3353" s="66"/>
      <c r="R3353" s="66"/>
    </row>
    <row r="3354" spans="7:18" x14ac:dyDescent="0.25">
      <c r="G3354"/>
      <c r="H3354"/>
      <c r="I3354"/>
      <c r="J3354"/>
      <c r="K3354"/>
      <c r="L3354"/>
      <c r="M3354"/>
      <c r="N3354"/>
      <c r="O3354"/>
      <c r="P3354"/>
      <c r="Q3354" s="66"/>
      <c r="R3354" s="66"/>
    </row>
    <row r="3355" spans="7:18" x14ac:dyDescent="0.25">
      <c r="G3355"/>
      <c r="H3355"/>
      <c r="I3355"/>
      <c r="J3355"/>
      <c r="K3355"/>
      <c r="L3355"/>
      <c r="M3355"/>
      <c r="N3355"/>
      <c r="O3355"/>
      <c r="P3355"/>
      <c r="Q3355" s="66"/>
      <c r="R3355" s="66"/>
    </row>
    <row r="3356" spans="7:18" x14ac:dyDescent="0.25">
      <c r="G3356"/>
      <c r="H3356"/>
      <c r="I3356"/>
      <c r="J3356"/>
      <c r="K3356"/>
      <c r="L3356"/>
      <c r="M3356"/>
      <c r="N3356"/>
      <c r="O3356"/>
      <c r="P3356"/>
      <c r="Q3356" s="66"/>
      <c r="R3356" s="66"/>
    </row>
    <row r="3357" spans="7:18" x14ac:dyDescent="0.25">
      <c r="G3357"/>
      <c r="H3357"/>
      <c r="I3357"/>
      <c r="J3357"/>
      <c r="K3357"/>
      <c r="L3357"/>
      <c r="M3357"/>
      <c r="N3357"/>
      <c r="O3357"/>
      <c r="P3357"/>
      <c r="Q3357" s="66"/>
      <c r="R3357" s="66"/>
    </row>
    <row r="3358" spans="7:18" x14ac:dyDescent="0.25">
      <c r="G3358"/>
      <c r="H3358"/>
      <c r="I3358"/>
      <c r="J3358"/>
      <c r="K3358"/>
      <c r="L3358"/>
      <c r="M3358"/>
      <c r="N3358"/>
      <c r="O3358"/>
      <c r="P3358"/>
      <c r="Q3358" s="66"/>
      <c r="R3358" s="66"/>
    </row>
    <row r="3359" spans="7:18" x14ac:dyDescent="0.25">
      <c r="G3359"/>
      <c r="H3359"/>
      <c r="I3359"/>
      <c r="J3359"/>
      <c r="K3359"/>
      <c r="L3359"/>
      <c r="M3359"/>
      <c r="N3359"/>
      <c r="O3359"/>
      <c r="P3359"/>
      <c r="Q3359" s="66"/>
      <c r="R3359" s="66"/>
    </row>
    <row r="3360" spans="7:18" x14ac:dyDescent="0.25">
      <c r="G3360"/>
      <c r="H3360"/>
      <c r="I3360"/>
      <c r="J3360"/>
      <c r="K3360"/>
      <c r="L3360"/>
      <c r="M3360"/>
      <c r="N3360"/>
      <c r="O3360"/>
      <c r="P3360"/>
      <c r="Q3360" s="66"/>
      <c r="R3360" s="66"/>
    </row>
    <row r="3361" spans="7:18" x14ac:dyDescent="0.25">
      <c r="G3361"/>
      <c r="H3361"/>
      <c r="I3361"/>
      <c r="J3361"/>
      <c r="K3361"/>
      <c r="L3361"/>
      <c r="M3361"/>
      <c r="N3361"/>
      <c r="O3361"/>
      <c r="P3361"/>
      <c r="Q3361" s="66"/>
      <c r="R3361" s="66"/>
    </row>
    <row r="3362" spans="7:18" x14ac:dyDescent="0.25">
      <c r="G3362"/>
      <c r="H3362"/>
      <c r="I3362"/>
      <c r="J3362"/>
      <c r="K3362"/>
      <c r="L3362"/>
      <c r="M3362"/>
      <c r="N3362"/>
      <c r="O3362"/>
      <c r="P3362"/>
      <c r="Q3362" s="66"/>
      <c r="R3362" s="66"/>
    </row>
    <row r="3363" spans="7:18" x14ac:dyDescent="0.25">
      <c r="G3363"/>
      <c r="H3363"/>
      <c r="I3363"/>
      <c r="J3363"/>
      <c r="K3363"/>
      <c r="L3363"/>
      <c r="M3363"/>
      <c r="N3363"/>
      <c r="O3363"/>
      <c r="P3363"/>
      <c r="Q3363" s="66"/>
      <c r="R3363" s="66"/>
    </row>
    <row r="3364" spans="7:18" x14ac:dyDescent="0.25">
      <c r="G3364"/>
      <c r="H3364"/>
      <c r="I3364"/>
      <c r="J3364"/>
      <c r="K3364"/>
      <c r="L3364"/>
      <c r="M3364"/>
      <c r="N3364"/>
      <c r="O3364"/>
      <c r="P3364"/>
      <c r="Q3364" s="66"/>
      <c r="R3364" s="66"/>
    </row>
    <row r="3365" spans="7:18" x14ac:dyDescent="0.25">
      <c r="G3365"/>
      <c r="H3365"/>
      <c r="I3365"/>
      <c r="J3365"/>
      <c r="K3365"/>
      <c r="L3365"/>
      <c r="M3365"/>
      <c r="N3365"/>
      <c r="O3365"/>
      <c r="P3365"/>
      <c r="Q3365" s="66"/>
      <c r="R3365" s="66"/>
    </row>
    <row r="3366" spans="7:18" x14ac:dyDescent="0.25">
      <c r="G3366"/>
      <c r="H3366"/>
      <c r="I3366"/>
      <c r="J3366"/>
      <c r="K3366"/>
      <c r="L3366"/>
      <c r="M3366"/>
      <c r="N3366"/>
      <c r="O3366"/>
      <c r="P3366"/>
      <c r="Q3366" s="66"/>
      <c r="R3366" s="66"/>
    </row>
    <row r="3367" spans="7:18" x14ac:dyDescent="0.25">
      <c r="G3367"/>
      <c r="H3367"/>
      <c r="I3367"/>
      <c r="J3367"/>
      <c r="K3367"/>
      <c r="L3367"/>
      <c r="M3367"/>
      <c r="N3367"/>
      <c r="O3367"/>
      <c r="P3367"/>
      <c r="Q3367" s="66"/>
      <c r="R3367" s="66"/>
    </row>
    <row r="3368" spans="7:18" x14ac:dyDescent="0.25">
      <c r="G3368"/>
      <c r="H3368"/>
      <c r="I3368"/>
      <c r="J3368"/>
      <c r="K3368"/>
      <c r="L3368"/>
      <c r="M3368"/>
      <c r="N3368"/>
      <c r="O3368"/>
      <c r="P3368"/>
      <c r="Q3368" s="66"/>
      <c r="R3368" s="66"/>
    </row>
    <row r="3369" spans="7:18" x14ac:dyDescent="0.25">
      <c r="G3369"/>
      <c r="H3369"/>
      <c r="I3369"/>
      <c r="J3369"/>
      <c r="K3369"/>
      <c r="L3369"/>
      <c r="M3369"/>
      <c r="N3369"/>
      <c r="O3369"/>
      <c r="P3369"/>
      <c r="Q3369" s="66"/>
      <c r="R3369" s="66"/>
    </row>
    <row r="3370" spans="7:18" x14ac:dyDescent="0.25">
      <c r="G3370"/>
      <c r="H3370"/>
      <c r="I3370"/>
      <c r="J3370"/>
      <c r="K3370"/>
      <c r="L3370"/>
      <c r="M3370"/>
      <c r="N3370"/>
      <c r="O3370"/>
      <c r="P3370"/>
      <c r="Q3370" s="66"/>
      <c r="R3370" s="66"/>
    </row>
    <row r="3371" spans="7:18" x14ac:dyDescent="0.25">
      <c r="G3371"/>
      <c r="H3371"/>
      <c r="I3371"/>
      <c r="J3371"/>
      <c r="K3371"/>
      <c r="L3371"/>
      <c r="M3371"/>
      <c r="N3371"/>
      <c r="O3371"/>
      <c r="P3371"/>
      <c r="Q3371" s="66"/>
      <c r="R3371" s="66"/>
    </row>
    <row r="3372" spans="7:18" x14ac:dyDescent="0.25">
      <c r="G3372"/>
      <c r="H3372"/>
      <c r="I3372"/>
      <c r="J3372"/>
      <c r="K3372"/>
      <c r="L3372"/>
      <c r="M3372"/>
      <c r="N3372"/>
      <c r="O3372"/>
      <c r="P3372"/>
      <c r="Q3372" s="66"/>
      <c r="R3372" s="66"/>
    </row>
    <row r="3373" spans="7:18" x14ac:dyDescent="0.25">
      <c r="G3373"/>
      <c r="H3373"/>
      <c r="I3373"/>
      <c r="J3373"/>
      <c r="K3373"/>
      <c r="L3373"/>
      <c r="M3373"/>
      <c r="N3373"/>
      <c r="O3373"/>
      <c r="P3373"/>
      <c r="Q3373" s="66"/>
      <c r="R3373" s="66"/>
    </row>
    <row r="3374" spans="7:18" x14ac:dyDescent="0.25">
      <c r="G3374"/>
      <c r="H3374"/>
      <c r="I3374"/>
      <c r="J3374"/>
      <c r="K3374"/>
      <c r="L3374"/>
      <c r="M3374"/>
      <c r="N3374"/>
      <c r="O3374"/>
      <c r="P3374"/>
      <c r="Q3374" s="66"/>
      <c r="R3374" s="66"/>
    </row>
    <row r="3375" spans="7:18" x14ac:dyDescent="0.25">
      <c r="G3375"/>
      <c r="H3375"/>
      <c r="I3375"/>
      <c r="J3375"/>
      <c r="K3375"/>
      <c r="L3375"/>
      <c r="M3375"/>
      <c r="N3375"/>
      <c r="O3375"/>
      <c r="P3375"/>
      <c r="Q3375" s="66"/>
      <c r="R3375" s="66"/>
    </row>
    <row r="3376" spans="7:18" x14ac:dyDescent="0.25">
      <c r="G3376"/>
      <c r="H3376"/>
      <c r="I3376"/>
      <c r="J3376"/>
      <c r="K3376"/>
      <c r="L3376"/>
      <c r="M3376"/>
      <c r="N3376"/>
      <c r="O3376"/>
      <c r="P3376"/>
      <c r="Q3376" s="66"/>
      <c r="R3376" s="66"/>
    </row>
    <row r="3377" spans="7:18" x14ac:dyDescent="0.25">
      <c r="G3377"/>
      <c r="H3377"/>
      <c r="I3377"/>
      <c r="J3377"/>
      <c r="K3377"/>
      <c r="L3377"/>
      <c r="M3377"/>
      <c r="N3377"/>
      <c r="O3377"/>
      <c r="P3377"/>
      <c r="Q3377" s="66"/>
      <c r="R3377" s="66"/>
    </row>
    <row r="3378" spans="7:18" x14ac:dyDescent="0.25">
      <c r="G3378"/>
      <c r="H3378"/>
      <c r="I3378"/>
      <c r="J3378"/>
      <c r="K3378"/>
      <c r="L3378"/>
      <c r="M3378"/>
      <c r="N3378"/>
      <c r="O3378"/>
      <c r="P3378"/>
      <c r="Q3378" s="66"/>
      <c r="R3378" s="66"/>
    </row>
    <row r="3379" spans="7:18" x14ac:dyDescent="0.25">
      <c r="G3379"/>
      <c r="H3379"/>
      <c r="I3379"/>
      <c r="J3379"/>
      <c r="K3379"/>
      <c r="L3379"/>
      <c r="M3379"/>
      <c r="N3379"/>
      <c r="O3379"/>
      <c r="P3379"/>
      <c r="Q3379" s="66"/>
      <c r="R3379" s="66"/>
    </row>
    <row r="3380" spans="7:18" x14ac:dyDescent="0.25">
      <c r="G3380"/>
      <c r="H3380"/>
      <c r="I3380"/>
      <c r="J3380"/>
      <c r="K3380"/>
      <c r="L3380"/>
      <c r="M3380"/>
      <c r="N3380"/>
      <c r="O3380"/>
      <c r="P3380"/>
      <c r="Q3380" s="66"/>
      <c r="R3380" s="66"/>
    </row>
    <row r="3381" spans="7:18" x14ac:dyDescent="0.25">
      <c r="G3381"/>
      <c r="H3381"/>
      <c r="I3381"/>
      <c r="J3381"/>
      <c r="K3381"/>
      <c r="L3381"/>
      <c r="M3381"/>
      <c r="N3381"/>
      <c r="O3381"/>
      <c r="P3381"/>
      <c r="Q3381" s="66"/>
      <c r="R3381" s="66"/>
    </row>
    <row r="3382" spans="7:18" x14ac:dyDescent="0.25">
      <c r="G3382"/>
      <c r="H3382"/>
      <c r="I3382"/>
      <c r="J3382"/>
      <c r="K3382"/>
      <c r="L3382"/>
      <c r="M3382"/>
      <c r="N3382"/>
      <c r="O3382"/>
      <c r="P3382"/>
      <c r="Q3382" s="66"/>
      <c r="R3382" s="66"/>
    </row>
    <row r="3383" spans="7:18" x14ac:dyDescent="0.25">
      <c r="G3383"/>
      <c r="H3383"/>
      <c r="I3383"/>
      <c r="J3383"/>
      <c r="K3383"/>
      <c r="L3383"/>
      <c r="M3383"/>
      <c r="N3383"/>
      <c r="O3383"/>
      <c r="P3383"/>
      <c r="Q3383" s="66"/>
      <c r="R3383" s="66"/>
    </row>
    <row r="3384" spans="7:18" x14ac:dyDescent="0.25">
      <c r="G3384"/>
      <c r="H3384"/>
      <c r="I3384"/>
      <c r="J3384"/>
      <c r="K3384"/>
      <c r="L3384"/>
      <c r="M3384"/>
      <c r="N3384"/>
      <c r="O3384"/>
      <c r="P3384"/>
      <c r="Q3384" s="66"/>
      <c r="R3384" s="66"/>
    </row>
    <row r="3385" spans="7:18" x14ac:dyDescent="0.25">
      <c r="G3385"/>
      <c r="H3385"/>
      <c r="I3385"/>
      <c r="J3385"/>
      <c r="K3385"/>
      <c r="L3385"/>
      <c r="M3385"/>
      <c r="N3385"/>
      <c r="O3385"/>
      <c r="P3385"/>
      <c r="Q3385" s="66"/>
      <c r="R3385" s="66"/>
    </row>
    <row r="3386" spans="7:18" x14ac:dyDescent="0.25">
      <c r="G3386"/>
      <c r="H3386"/>
      <c r="I3386"/>
      <c r="J3386"/>
      <c r="K3386"/>
      <c r="L3386"/>
      <c r="M3386"/>
      <c r="N3386"/>
      <c r="O3386"/>
      <c r="P3386"/>
      <c r="Q3386" s="66"/>
      <c r="R3386" s="66"/>
    </row>
    <row r="3387" spans="7:18" x14ac:dyDescent="0.25">
      <c r="G3387"/>
      <c r="H3387"/>
      <c r="I3387"/>
      <c r="J3387"/>
      <c r="K3387"/>
      <c r="L3387"/>
      <c r="M3387"/>
      <c r="N3387"/>
      <c r="O3387"/>
      <c r="P3387"/>
      <c r="Q3387" s="66"/>
      <c r="R3387" s="66"/>
    </row>
    <row r="3388" spans="7:18" x14ac:dyDescent="0.25">
      <c r="G3388"/>
      <c r="H3388"/>
      <c r="I3388"/>
      <c r="J3388"/>
      <c r="K3388"/>
      <c r="L3388"/>
      <c r="M3388"/>
      <c r="N3388"/>
      <c r="O3388"/>
      <c r="P3388"/>
      <c r="Q3388" s="66"/>
      <c r="R3388" s="66"/>
    </row>
    <row r="3389" spans="7:18" x14ac:dyDescent="0.25">
      <c r="G3389"/>
      <c r="H3389"/>
      <c r="I3389"/>
      <c r="J3389"/>
      <c r="K3389"/>
      <c r="L3389"/>
      <c r="M3389"/>
      <c r="N3389"/>
      <c r="O3389"/>
      <c r="P3389"/>
      <c r="Q3389" s="66"/>
      <c r="R3389" s="66"/>
    </row>
    <row r="3390" spans="7:18" x14ac:dyDescent="0.25">
      <c r="G3390"/>
      <c r="H3390"/>
      <c r="I3390"/>
      <c r="J3390"/>
      <c r="K3390"/>
      <c r="L3390"/>
      <c r="M3390"/>
      <c r="N3390"/>
      <c r="O3390"/>
      <c r="P3390"/>
      <c r="Q3390" s="66"/>
      <c r="R3390" s="66"/>
    </row>
    <row r="3391" spans="7:18" x14ac:dyDescent="0.25">
      <c r="G3391"/>
      <c r="H3391"/>
      <c r="I3391"/>
      <c r="J3391"/>
      <c r="K3391"/>
      <c r="L3391"/>
      <c r="M3391"/>
      <c r="N3391"/>
      <c r="O3391"/>
      <c r="P3391"/>
      <c r="Q3391" s="66"/>
      <c r="R3391" s="66"/>
    </row>
    <row r="3392" spans="7:18" x14ac:dyDescent="0.25">
      <c r="G3392"/>
      <c r="H3392"/>
      <c r="I3392"/>
      <c r="J3392"/>
      <c r="K3392"/>
      <c r="L3392"/>
      <c r="M3392"/>
      <c r="N3392"/>
      <c r="O3392"/>
      <c r="P3392"/>
      <c r="Q3392" s="66"/>
      <c r="R3392" s="66"/>
    </row>
    <row r="3393" spans="7:18" x14ac:dyDescent="0.25">
      <c r="G3393"/>
      <c r="H3393"/>
      <c r="I3393"/>
      <c r="J3393"/>
      <c r="K3393"/>
      <c r="L3393"/>
      <c r="M3393"/>
      <c r="N3393"/>
      <c r="O3393"/>
      <c r="P3393"/>
      <c r="Q3393" s="66"/>
      <c r="R3393" s="66"/>
    </row>
    <row r="3394" spans="7:18" x14ac:dyDescent="0.25">
      <c r="G3394"/>
      <c r="H3394"/>
      <c r="I3394"/>
      <c r="J3394"/>
      <c r="K3394"/>
      <c r="L3394"/>
      <c r="M3394"/>
      <c r="N3394"/>
      <c r="O3394"/>
      <c r="P3394"/>
      <c r="Q3394" s="66"/>
      <c r="R3394" s="66"/>
    </row>
    <row r="3395" spans="7:18" x14ac:dyDescent="0.25">
      <c r="G3395"/>
      <c r="H3395"/>
      <c r="I3395"/>
      <c r="J3395"/>
      <c r="K3395"/>
      <c r="L3395"/>
      <c r="M3395"/>
      <c r="N3395"/>
      <c r="O3395"/>
      <c r="P3395"/>
      <c r="Q3395" s="66"/>
      <c r="R3395" s="66"/>
    </row>
    <row r="3396" spans="7:18" x14ac:dyDescent="0.25">
      <c r="G3396"/>
      <c r="H3396"/>
      <c r="I3396"/>
      <c r="J3396"/>
      <c r="K3396"/>
      <c r="L3396"/>
      <c r="M3396"/>
      <c r="N3396"/>
      <c r="O3396"/>
      <c r="P3396"/>
      <c r="Q3396" s="66"/>
      <c r="R3396" s="66"/>
    </row>
    <row r="3397" spans="7:18" x14ac:dyDescent="0.25">
      <c r="G3397"/>
      <c r="H3397"/>
      <c r="I3397"/>
      <c r="J3397"/>
      <c r="K3397"/>
      <c r="L3397"/>
      <c r="M3397"/>
      <c r="N3397"/>
      <c r="O3397"/>
      <c r="P3397"/>
      <c r="Q3397" s="66"/>
      <c r="R3397" s="66"/>
    </row>
    <row r="3398" spans="7:18" x14ac:dyDescent="0.25">
      <c r="G3398"/>
      <c r="H3398"/>
      <c r="I3398"/>
      <c r="J3398"/>
      <c r="K3398"/>
      <c r="L3398"/>
      <c r="M3398"/>
      <c r="N3398"/>
      <c r="O3398"/>
      <c r="P3398"/>
      <c r="Q3398" s="66"/>
      <c r="R3398" s="66"/>
    </row>
    <row r="3399" spans="7:18" x14ac:dyDescent="0.25">
      <c r="G3399"/>
      <c r="H3399"/>
      <c r="I3399"/>
      <c r="J3399"/>
      <c r="K3399"/>
      <c r="L3399"/>
      <c r="M3399"/>
      <c r="N3399"/>
      <c r="O3399"/>
      <c r="P3399"/>
      <c r="Q3399" s="66"/>
      <c r="R3399" s="66"/>
    </row>
    <row r="3400" spans="7:18" x14ac:dyDescent="0.25">
      <c r="G3400"/>
      <c r="H3400"/>
      <c r="I3400"/>
      <c r="J3400"/>
      <c r="K3400"/>
      <c r="L3400"/>
      <c r="M3400"/>
      <c r="N3400"/>
      <c r="O3400"/>
      <c r="P3400"/>
      <c r="Q3400" s="66"/>
      <c r="R3400" s="66"/>
    </row>
    <row r="3401" spans="7:18" x14ac:dyDescent="0.25">
      <c r="G3401"/>
      <c r="H3401"/>
      <c r="I3401"/>
      <c r="J3401"/>
      <c r="K3401"/>
      <c r="L3401"/>
      <c r="M3401"/>
      <c r="N3401"/>
      <c r="O3401"/>
      <c r="P3401"/>
      <c r="Q3401" s="66"/>
      <c r="R3401" s="66"/>
    </row>
    <row r="3402" spans="7:18" x14ac:dyDescent="0.25">
      <c r="G3402"/>
      <c r="H3402"/>
      <c r="I3402"/>
      <c r="J3402"/>
      <c r="K3402"/>
      <c r="L3402"/>
      <c r="M3402"/>
      <c r="N3402"/>
      <c r="O3402"/>
      <c r="P3402"/>
      <c r="Q3402" s="66"/>
      <c r="R3402" s="66"/>
    </row>
    <row r="3403" spans="7:18" x14ac:dyDescent="0.25">
      <c r="G3403"/>
      <c r="H3403"/>
      <c r="I3403"/>
      <c r="J3403"/>
      <c r="K3403"/>
      <c r="L3403"/>
      <c r="M3403"/>
      <c r="N3403"/>
      <c r="O3403"/>
      <c r="P3403"/>
      <c r="Q3403" s="66"/>
      <c r="R3403" s="66"/>
    </row>
    <row r="3404" spans="7:18" x14ac:dyDescent="0.25">
      <c r="G3404"/>
      <c r="H3404"/>
      <c r="I3404"/>
      <c r="J3404"/>
      <c r="K3404"/>
      <c r="L3404"/>
      <c r="M3404"/>
      <c r="N3404"/>
      <c r="O3404"/>
      <c r="P3404"/>
      <c r="Q3404" s="66"/>
      <c r="R3404" s="66"/>
    </row>
    <row r="3405" spans="7:18" x14ac:dyDescent="0.25">
      <c r="G3405"/>
      <c r="H3405"/>
      <c r="I3405"/>
      <c r="J3405"/>
      <c r="K3405"/>
      <c r="L3405"/>
      <c r="M3405"/>
      <c r="N3405"/>
      <c r="O3405"/>
      <c r="P3405"/>
      <c r="Q3405" s="66"/>
      <c r="R3405" s="66"/>
    </row>
    <row r="3406" spans="7:18" x14ac:dyDescent="0.25">
      <c r="G3406"/>
      <c r="H3406"/>
      <c r="I3406"/>
      <c r="J3406"/>
      <c r="K3406"/>
      <c r="L3406"/>
      <c r="M3406"/>
      <c r="N3406"/>
      <c r="O3406"/>
      <c r="P3406"/>
      <c r="Q3406" s="66"/>
      <c r="R3406" s="66"/>
    </row>
    <row r="3407" spans="7:18" x14ac:dyDescent="0.25">
      <c r="G3407"/>
      <c r="H3407"/>
      <c r="I3407"/>
      <c r="J3407"/>
      <c r="K3407"/>
      <c r="L3407"/>
      <c r="M3407"/>
      <c r="N3407"/>
      <c r="O3407"/>
      <c r="P3407"/>
      <c r="Q3407" s="66"/>
      <c r="R3407" s="66"/>
    </row>
    <row r="3408" spans="7:18" x14ac:dyDescent="0.25">
      <c r="G3408"/>
      <c r="H3408"/>
      <c r="I3408"/>
      <c r="J3408"/>
      <c r="K3408"/>
      <c r="L3408"/>
      <c r="M3408"/>
      <c r="N3408"/>
      <c r="O3408"/>
      <c r="P3408"/>
      <c r="Q3408" s="66"/>
      <c r="R3408" s="66"/>
    </row>
    <row r="3409" spans="7:18" x14ac:dyDescent="0.25">
      <c r="G3409"/>
      <c r="H3409"/>
      <c r="I3409"/>
      <c r="J3409"/>
      <c r="K3409"/>
      <c r="L3409"/>
      <c r="M3409"/>
      <c r="N3409"/>
      <c r="O3409"/>
      <c r="P3409"/>
      <c r="Q3409" s="66"/>
      <c r="R3409" s="66"/>
    </row>
    <row r="3410" spans="7:18" x14ac:dyDescent="0.25">
      <c r="G3410"/>
      <c r="H3410"/>
      <c r="I3410"/>
      <c r="J3410"/>
      <c r="K3410"/>
      <c r="L3410"/>
      <c r="M3410"/>
      <c r="N3410"/>
      <c r="O3410"/>
      <c r="P3410"/>
      <c r="Q3410" s="66"/>
      <c r="R3410" s="66"/>
    </row>
    <row r="3411" spans="7:18" x14ac:dyDescent="0.25">
      <c r="G3411"/>
      <c r="H3411"/>
      <c r="I3411"/>
      <c r="J3411"/>
      <c r="K3411"/>
      <c r="L3411"/>
      <c r="M3411"/>
      <c r="N3411"/>
      <c r="O3411"/>
      <c r="P3411"/>
      <c r="Q3411" s="66"/>
      <c r="R3411" s="66"/>
    </row>
    <row r="3412" spans="7:18" x14ac:dyDescent="0.25">
      <c r="G3412"/>
      <c r="H3412"/>
      <c r="I3412"/>
      <c r="J3412"/>
      <c r="K3412"/>
      <c r="L3412"/>
      <c r="M3412"/>
      <c r="N3412"/>
      <c r="O3412"/>
      <c r="P3412"/>
      <c r="Q3412" s="66"/>
      <c r="R3412" s="66"/>
    </row>
    <row r="3413" spans="7:18" x14ac:dyDescent="0.25">
      <c r="G3413"/>
      <c r="H3413"/>
      <c r="I3413"/>
      <c r="J3413"/>
      <c r="K3413"/>
      <c r="L3413"/>
      <c r="M3413"/>
      <c r="N3413"/>
      <c r="O3413"/>
      <c r="P3413"/>
      <c r="Q3413" s="66"/>
      <c r="R3413" s="66"/>
    </row>
    <row r="3414" spans="7:18" x14ac:dyDescent="0.25">
      <c r="G3414"/>
      <c r="H3414"/>
      <c r="I3414"/>
      <c r="J3414"/>
      <c r="K3414"/>
      <c r="L3414"/>
      <c r="M3414"/>
      <c r="N3414"/>
      <c r="O3414"/>
      <c r="P3414"/>
      <c r="Q3414" s="66"/>
      <c r="R3414" s="66"/>
    </row>
    <row r="3415" spans="7:18" x14ac:dyDescent="0.25">
      <c r="G3415"/>
      <c r="H3415"/>
      <c r="I3415"/>
      <c r="J3415"/>
      <c r="K3415"/>
      <c r="L3415"/>
      <c r="M3415"/>
      <c r="N3415"/>
      <c r="O3415"/>
      <c r="P3415"/>
      <c r="Q3415" s="66"/>
      <c r="R3415" s="66"/>
    </row>
    <row r="3416" spans="7:18" x14ac:dyDescent="0.25">
      <c r="G3416"/>
      <c r="H3416"/>
      <c r="I3416"/>
      <c r="J3416"/>
      <c r="K3416"/>
      <c r="L3416"/>
      <c r="M3416"/>
      <c r="N3416"/>
      <c r="O3416"/>
      <c r="P3416"/>
      <c r="Q3416" s="66"/>
      <c r="R3416" s="66"/>
    </row>
    <row r="3417" spans="7:18" x14ac:dyDescent="0.25">
      <c r="G3417"/>
      <c r="H3417"/>
      <c r="I3417"/>
      <c r="J3417"/>
      <c r="K3417"/>
      <c r="L3417"/>
      <c r="M3417"/>
      <c r="N3417"/>
      <c r="O3417"/>
      <c r="P3417"/>
      <c r="Q3417" s="66"/>
      <c r="R3417" s="66"/>
    </row>
    <row r="3418" spans="7:18" x14ac:dyDescent="0.25">
      <c r="G3418"/>
      <c r="H3418"/>
      <c r="I3418"/>
      <c r="J3418"/>
      <c r="K3418"/>
      <c r="L3418"/>
      <c r="M3418"/>
      <c r="N3418"/>
      <c r="O3418"/>
      <c r="P3418"/>
      <c r="Q3418" s="66"/>
      <c r="R3418" s="66"/>
    </row>
    <row r="3419" spans="7:18" x14ac:dyDescent="0.25">
      <c r="G3419"/>
      <c r="H3419"/>
      <c r="I3419"/>
      <c r="J3419"/>
      <c r="K3419"/>
      <c r="L3419"/>
      <c r="M3419"/>
      <c r="N3419"/>
      <c r="O3419"/>
      <c r="P3419"/>
      <c r="Q3419" s="66"/>
      <c r="R3419" s="66"/>
    </row>
    <row r="3420" spans="7:18" x14ac:dyDescent="0.25">
      <c r="G3420"/>
      <c r="H3420"/>
      <c r="I3420"/>
      <c r="J3420"/>
      <c r="K3420"/>
      <c r="L3420"/>
      <c r="M3420"/>
      <c r="N3420"/>
      <c r="O3420"/>
      <c r="P3420"/>
      <c r="Q3420" s="66"/>
      <c r="R3420" s="66"/>
    </row>
    <row r="3421" spans="7:18" x14ac:dyDescent="0.25">
      <c r="G3421"/>
      <c r="H3421"/>
      <c r="I3421"/>
      <c r="J3421"/>
      <c r="K3421"/>
      <c r="L3421"/>
      <c r="M3421"/>
      <c r="N3421"/>
      <c r="O3421"/>
      <c r="P3421"/>
      <c r="Q3421" s="66"/>
      <c r="R3421" s="66"/>
    </row>
    <row r="3422" spans="7:18" x14ac:dyDescent="0.25">
      <c r="G3422"/>
      <c r="H3422"/>
      <c r="I3422"/>
      <c r="J3422"/>
      <c r="K3422"/>
      <c r="L3422"/>
      <c r="M3422"/>
      <c r="N3422"/>
      <c r="O3422"/>
      <c r="P3422"/>
      <c r="Q3422" s="66"/>
      <c r="R3422" s="66"/>
    </row>
    <row r="3423" spans="7:18" x14ac:dyDescent="0.25">
      <c r="G3423"/>
      <c r="H3423"/>
      <c r="I3423"/>
      <c r="J3423"/>
      <c r="K3423"/>
      <c r="L3423"/>
      <c r="M3423"/>
      <c r="N3423"/>
      <c r="O3423"/>
      <c r="P3423"/>
      <c r="Q3423" s="66"/>
      <c r="R3423" s="66"/>
    </row>
    <row r="3424" spans="7:18" x14ac:dyDescent="0.25">
      <c r="G3424"/>
      <c r="H3424"/>
      <c r="I3424"/>
      <c r="J3424"/>
      <c r="K3424"/>
      <c r="L3424"/>
      <c r="M3424"/>
      <c r="N3424"/>
      <c r="O3424"/>
      <c r="P3424"/>
      <c r="Q3424" s="66"/>
      <c r="R3424" s="66"/>
    </row>
    <row r="3425" spans="7:18" x14ac:dyDescent="0.25">
      <c r="G3425"/>
      <c r="H3425"/>
      <c r="I3425"/>
      <c r="J3425"/>
      <c r="K3425"/>
      <c r="L3425"/>
      <c r="M3425"/>
      <c r="N3425"/>
      <c r="O3425"/>
      <c r="P3425"/>
      <c r="Q3425" s="66"/>
      <c r="R3425" s="66"/>
    </row>
    <row r="3426" spans="7:18" x14ac:dyDescent="0.25">
      <c r="G3426"/>
      <c r="H3426"/>
      <c r="I3426"/>
      <c r="J3426"/>
      <c r="K3426"/>
      <c r="L3426"/>
      <c r="M3426"/>
      <c r="N3426"/>
      <c r="O3426"/>
      <c r="P3426"/>
      <c r="Q3426" s="66"/>
      <c r="R3426" s="66"/>
    </row>
    <row r="3427" spans="7:18" x14ac:dyDescent="0.25">
      <c r="G3427"/>
      <c r="H3427"/>
      <c r="I3427"/>
      <c r="J3427"/>
      <c r="K3427"/>
      <c r="L3427"/>
      <c r="M3427"/>
      <c r="N3427"/>
      <c r="O3427"/>
      <c r="P3427"/>
      <c r="Q3427" s="66"/>
      <c r="R3427" s="66"/>
    </row>
    <row r="3428" spans="7:18" x14ac:dyDescent="0.25">
      <c r="G3428"/>
      <c r="H3428"/>
      <c r="I3428"/>
      <c r="J3428"/>
      <c r="K3428"/>
      <c r="L3428"/>
      <c r="M3428"/>
      <c r="N3428"/>
      <c r="O3428"/>
      <c r="P3428"/>
      <c r="Q3428" s="66"/>
      <c r="R3428" s="66"/>
    </row>
    <row r="3429" spans="7:18" x14ac:dyDescent="0.25">
      <c r="G3429"/>
      <c r="H3429"/>
      <c r="I3429"/>
      <c r="J3429"/>
      <c r="K3429"/>
      <c r="L3429"/>
      <c r="M3429"/>
      <c r="N3429"/>
      <c r="O3429"/>
      <c r="P3429"/>
      <c r="Q3429" s="66"/>
      <c r="R3429" s="66"/>
    </row>
    <row r="3430" spans="7:18" x14ac:dyDescent="0.25">
      <c r="G3430"/>
      <c r="H3430"/>
      <c r="I3430"/>
      <c r="J3430"/>
      <c r="K3430"/>
      <c r="L3430"/>
      <c r="M3430"/>
      <c r="N3430"/>
      <c r="O3430"/>
      <c r="P3430"/>
      <c r="Q3430" s="66"/>
      <c r="R3430" s="66"/>
    </row>
    <row r="3431" spans="7:18" x14ac:dyDescent="0.25">
      <c r="G3431"/>
      <c r="H3431"/>
      <c r="I3431"/>
      <c r="J3431"/>
      <c r="K3431"/>
      <c r="L3431"/>
      <c r="M3431"/>
      <c r="N3431"/>
      <c r="O3431"/>
      <c r="P3431"/>
      <c r="Q3431" s="66"/>
      <c r="R3431" s="66"/>
    </row>
    <row r="3432" spans="7:18" x14ac:dyDescent="0.25">
      <c r="G3432"/>
      <c r="H3432"/>
      <c r="I3432"/>
      <c r="J3432"/>
      <c r="K3432"/>
      <c r="L3432"/>
      <c r="M3432"/>
      <c r="N3432"/>
      <c r="O3432"/>
      <c r="P3432"/>
      <c r="Q3432" s="66"/>
      <c r="R3432" s="66"/>
    </row>
    <row r="3433" spans="7:18" x14ac:dyDescent="0.25">
      <c r="G3433"/>
      <c r="H3433"/>
      <c r="I3433"/>
      <c r="J3433"/>
      <c r="K3433"/>
      <c r="L3433"/>
      <c r="M3433"/>
      <c r="N3433"/>
      <c r="O3433"/>
      <c r="P3433"/>
      <c r="Q3433" s="66"/>
      <c r="R3433" s="66"/>
    </row>
    <row r="3434" spans="7:18" x14ac:dyDescent="0.25">
      <c r="G3434"/>
      <c r="H3434"/>
      <c r="I3434"/>
      <c r="J3434"/>
      <c r="K3434"/>
      <c r="L3434"/>
      <c r="M3434"/>
      <c r="N3434"/>
      <c r="O3434"/>
      <c r="P3434"/>
      <c r="Q3434" s="66"/>
      <c r="R3434" s="66"/>
    </row>
    <row r="3435" spans="7:18" x14ac:dyDescent="0.25">
      <c r="G3435"/>
      <c r="H3435"/>
      <c r="I3435"/>
      <c r="J3435"/>
      <c r="K3435"/>
      <c r="L3435"/>
      <c r="M3435"/>
      <c r="N3435"/>
      <c r="O3435"/>
      <c r="P3435"/>
      <c r="Q3435" s="66"/>
      <c r="R3435" s="66"/>
    </row>
    <row r="3436" spans="7:18" x14ac:dyDescent="0.25">
      <c r="G3436"/>
      <c r="H3436"/>
      <c r="I3436"/>
      <c r="J3436"/>
      <c r="K3436"/>
      <c r="L3436"/>
      <c r="M3436"/>
      <c r="N3436"/>
      <c r="O3436"/>
      <c r="P3436"/>
      <c r="Q3436" s="66"/>
      <c r="R3436" s="66"/>
    </row>
    <row r="3437" spans="7:18" x14ac:dyDescent="0.25">
      <c r="G3437"/>
      <c r="H3437"/>
      <c r="I3437"/>
      <c r="J3437"/>
      <c r="K3437"/>
      <c r="L3437"/>
      <c r="M3437"/>
      <c r="N3437"/>
      <c r="O3437"/>
      <c r="P3437"/>
      <c r="Q3437" s="66"/>
      <c r="R3437" s="66"/>
    </row>
    <row r="3438" spans="7:18" x14ac:dyDescent="0.25">
      <c r="G3438"/>
      <c r="H3438"/>
      <c r="I3438"/>
      <c r="J3438"/>
      <c r="K3438"/>
      <c r="L3438"/>
      <c r="M3438"/>
      <c r="N3438"/>
      <c r="O3438"/>
      <c r="P3438"/>
      <c r="Q3438" s="66"/>
      <c r="R3438" s="66"/>
    </row>
    <row r="3439" spans="7:18" x14ac:dyDescent="0.25">
      <c r="G3439"/>
      <c r="H3439"/>
      <c r="I3439"/>
      <c r="J3439"/>
      <c r="K3439"/>
      <c r="L3439"/>
      <c r="M3439"/>
      <c r="N3439"/>
      <c r="O3439"/>
      <c r="P3439"/>
      <c r="Q3439" s="66"/>
      <c r="R3439" s="66"/>
    </row>
    <row r="3440" spans="7:18" x14ac:dyDescent="0.25">
      <c r="G3440"/>
      <c r="H3440"/>
      <c r="I3440"/>
      <c r="J3440"/>
      <c r="K3440"/>
      <c r="L3440"/>
      <c r="M3440"/>
      <c r="N3440"/>
      <c r="O3440"/>
      <c r="P3440"/>
      <c r="Q3440" s="66"/>
      <c r="R3440" s="66"/>
    </row>
    <row r="3441" spans="7:18" x14ac:dyDescent="0.25">
      <c r="G3441"/>
      <c r="H3441"/>
      <c r="I3441"/>
      <c r="J3441"/>
      <c r="K3441"/>
      <c r="L3441"/>
      <c r="M3441"/>
      <c r="N3441"/>
      <c r="O3441"/>
      <c r="P3441"/>
      <c r="Q3441" s="66"/>
      <c r="R3441" s="66"/>
    </row>
    <row r="3442" spans="7:18" x14ac:dyDescent="0.25">
      <c r="G3442"/>
      <c r="H3442"/>
      <c r="I3442"/>
      <c r="J3442"/>
      <c r="K3442"/>
      <c r="L3442"/>
      <c r="M3442"/>
      <c r="N3442"/>
      <c r="O3442"/>
      <c r="P3442"/>
      <c r="Q3442" s="66"/>
      <c r="R3442" s="66"/>
    </row>
    <row r="3443" spans="7:18" x14ac:dyDescent="0.25">
      <c r="G3443"/>
      <c r="H3443"/>
      <c r="I3443"/>
      <c r="J3443"/>
      <c r="K3443"/>
      <c r="L3443"/>
      <c r="M3443"/>
      <c r="N3443"/>
      <c r="O3443"/>
      <c r="P3443"/>
      <c r="Q3443" s="66"/>
      <c r="R3443" s="66"/>
    </row>
    <row r="3444" spans="7:18" x14ac:dyDescent="0.25">
      <c r="G3444"/>
      <c r="H3444"/>
      <c r="I3444"/>
      <c r="J3444"/>
      <c r="K3444"/>
      <c r="L3444"/>
      <c r="M3444"/>
      <c r="N3444"/>
      <c r="O3444"/>
      <c r="P3444"/>
      <c r="Q3444" s="66"/>
      <c r="R3444" s="66"/>
    </row>
    <row r="3445" spans="7:18" x14ac:dyDescent="0.25">
      <c r="G3445"/>
      <c r="H3445"/>
      <c r="I3445"/>
      <c r="J3445"/>
      <c r="K3445"/>
      <c r="L3445"/>
      <c r="M3445"/>
      <c r="N3445"/>
      <c r="O3445"/>
      <c r="P3445"/>
      <c r="Q3445" s="66"/>
      <c r="R3445" s="66"/>
    </row>
    <row r="3446" spans="7:18" x14ac:dyDescent="0.25">
      <c r="G3446"/>
      <c r="H3446"/>
      <c r="I3446"/>
      <c r="J3446"/>
      <c r="K3446"/>
      <c r="L3446"/>
      <c r="M3446"/>
      <c r="N3446"/>
      <c r="O3446"/>
      <c r="P3446"/>
      <c r="Q3446" s="66"/>
      <c r="R3446" s="66"/>
    </row>
    <row r="3447" spans="7:18" x14ac:dyDescent="0.25">
      <c r="G3447"/>
      <c r="H3447"/>
      <c r="I3447"/>
      <c r="J3447"/>
      <c r="K3447"/>
      <c r="L3447"/>
      <c r="M3447"/>
      <c r="N3447"/>
      <c r="O3447"/>
      <c r="P3447"/>
      <c r="Q3447" s="66"/>
      <c r="R3447" s="66"/>
    </row>
    <row r="3448" spans="7:18" x14ac:dyDescent="0.25">
      <c r="G3448"/>
      <c r="H3448"/>
      <c r="I3448"/>
      <c r="J3448"/>
      <c r="K3448"/>
      <c r="L3448"/>
      <c r="M3448"/>
      <c r="N3448"/>
      <c r="O3448"/>
      <c r="P3448"/>
      <c r="Q3448" s="66"/>
      <c r="R3448" s="66"/>
    </row>
    <row r="3449" spans="7:18" x14ac:dyDescent="0.25">
      <c r="G3449"/>
      <c r="H3449"/>
      <c r="I3449"/>
      <c r="J3449"/>
      <c r="K3449"/>
      <c r="L3449"/>
      <c r="M3449"/>
      <c r="N3449"/>
      <c r="O3449"/>
      <c r="P3449"/>
      <c r="Q3449" s="66"/>
      <c r="R3449" s="66"/>
    </row>
    <row r="3450" spans="7:18" x14ac:dyDescent="0.25">
      <c r="G3450"/>
      <c r="H3450"/>
      <c r="I3450"/>
      <c r="J3450"/>
      <c r="K3450"/>
      <c r="L3450"/>
      <c r="M3450"/>
      <c r="N3450"/>
      <c r="O3450"/>
      <c r="P3450"/>
      <c r="Q3450" s="66"/>
      <c r="R3450" s="66"/>
    </row>
    <row r="3451" spans="7:18" x14ac:dyDescent="0.25">
      <c r="G3451"/>
      <c r="H3451"/>
      <c r="I3451"/>
      <c r="J3451"/>
      <c r="K3451"/>
      <c r="L3451"/>
      <c r="M3451"/>
      <c r="N3451"/>
      <c r="O3451"/>
      <c r="P3451"/>
      <c r="Q3451" s="66"/>
      <c r="R3451" s="66"/>
    </row>
    <row r="3452" spans="7:18" x14ac:dyDescent="0.25">
      <c r="G3452"/>
      <c r="H3452"/>
      <c r="I3452"/>
      <c r="J3452"/>
      <c r="K3452"/>
      <c r="L3452"/>
      <c r="M3452"/>
      <c r="N3452"/>
      <c r="O3452"/>
      <c r="P3452"/>
      <c r="Q3452" s="66"/>
      <c r="R3452" s="66"/>
    </row>
    <row r="3453" spans="7:18" x14ac:dyDescent="0.25">
      <c r="G3453"/>
      <c r="H3453"/>
      <c r="I3453"/>
      <c r="J3453"/>
      <c r="K3453"/>
      <c r="L3453"/>
      <c r="M3453"/>
      <c r="N3453"/>
      <c r="O3453"/>
      <c r="P3453"/>
      <c r="Q3453" s="66"/>
      <c r="R3453" s="66"/>
    </row>
    <row r="3454" spans="7:18" x14ac:dyDescent="0.25">
      <c r="G3454"/>
      <c r="H3454"/>
      <c r="I3454"/>
      <c r="J3454"/>
      <c r="K3454"/>
      <c r="L3454"/>
      <c r="M3454"/>
      <c r="N3454"/>
      <c r="O3454"/>
      <c r="P3454"/>
      <c r="Q3454" s="66"/>
      <c r="R3454" s="66"/>
    </row>
    <row r="3455" spans="7:18" x14ac:dyDescent="0.25">
      <c r="G3455"/>
      <c r="H3455"/>
      <c r="I3455"/>
      <c r="J3455"/>
      <c r="K3455"/>
      <c r="L3455"/>
      <c r="M3455"/>
      <c r="N3455"/>
      <c r="O3455"/>
      <c r="P3455"/>
      <c r="Q3455" s="66"/>
      <c r="R3455" s="66"/>
    </row>
    <row r="3456" spans="7:18" x14ac:dyDescent="0.25">
      <c r="G3456"/>
      <c r="H3456"/>
      <c r="I3456"/>
      <c r="J3456"/>
      <c r="K3456"/>
      <c r="L3456"/>
      <c r="M3456"/>
      <c r="N3456"/>
      <c r="O3456"/>
      <c r="P3456"/>
      <c r="Q3456" s="66"/>
      <c r="R3456" s="66"/>
    </row>
    <row r="3457" spans="7:18" x14ac:dyDescent="0.25">
      <c r="G3457"/>
      <c r="H3457"/>
      <c r="I3457"/>
      <c r="J3457"/>
      <c r="K3457"/>
      <c r="L3457"/>
      <c r="M3457"/>
      <c r="N3457"/>
      <c r="O3457"/>
      <c r="P3457"/>
      <c r="Q3457" s="66"/>
      <c r="R3457" s="66"/>
    </row>
    <row r="3458" spans="7:18" x14ac:dyDescent="0.25">
      <c r="G3458"/>
      <c r="H3458"/>
      <c r="I3458"/>
      <c r="J3458"/>
      <c r="K3458"/>
      <c r="L3458"/>
      <c r="M3458"/>
      <c r="N3458"/>
      <c r="O3458"/>
      <c r="P3458"/>
      <c r="Q3458" s="66"/>
      <c r="R3458" s="66"/>
    </row>
    <row r="3459" spans="7:18" x14ac:dyDescent="0.25">
      <c r="G3459"/>
      <c r="H3459"/>
      <c r="I3459"/>
      <c r="J3459"/>
      <c r="K3459"/>
      <c r="L3459"/>
      <c r="M3459"/>
      <c r="N3459"/>
      <c r="O3459"/>
      <c r="P3459"/>
      <c r="Q3459" s="66"/>
      <c r="R3459" s="66"/>
    </row>
    <row r="3460" spans="7:18" x14ac:dyDescent="0.25">
      <c r="G3460"/>
      <c r="H3460"/>
      <c r="I3460"/>
      <c r="J3460"/>
      <c r="K3460"/>
      <c r="L3460"/>
      <c r="M3460"/>
      <c r="N3460"/>
      <c r="O3460"/>
      <c r="P3460"/>
      <c r="Q3460" s="66"/>
      <c r="R3460" s="66"/>
    </row>
    <row r="3461" spans="7:18" x14ac:dyDescent="0.25">
      <c r="G3461"/>
      <c r="H3461"/>
      <c r="I3461"/>
      <c r="J3461"/>
      <c r="K3461"/>
      <c r="L3461"/>
      <c r="M3461"/>
      <c r="N3461"/>
      <c r="O3461"/>
      <c r="P3461"/>
      <c r="Q3461" s="66"/>
      <c r="R3461" s="66"/>
    </row>
    <row r="3462" spans="7:18" x14ac:dyDescent="0.25">
      <c r="G3462"/>
      <c r="H3462"/>
      <c r="I3462"/>
      <c r="J3462"/>
      <c r="K3462"/>
      <c r="L3462"/>
      <c r="M3462"/>
      <c r="N3462"/>
      <c r="O3462"/>
      <c r="P3462"/>
      <c r="Q3462" s="66"/>
      <c r="R3462" s="66"/>
    </row>
    <row r="3463" spans="7:18" x14ac:dyDescent="0.25">
      <c r="G3463"/>
      <c r="H3463"/>
      <c r="I3463"/>
      <c r="J3463"/>
      <c r="K3463"/>
      <c r="L3463"/>
      <c r="M3463"/>
      <c r="N3463"/>
      <c r="O3463"/>
      <c r="P3463"/>
      <c r="Q3463" s="66"/>
      <c r="R3463" s="66"/>
    </row>
    <row r="3464" spans="7:18" x14ac:dyDescent="0.25">
      <c r="G3464"/>
      <c r="H3464"/>
      <c r="I3464"/>
      <c r="J3464"/>
      <c r="K3464"/>
      <c r="L3464"/>
      <c r="M3464"/>
      <c r="N3464"/>
      <c r="O3464"/>
      <c r="P3464"/>
      <c r="Q3464" s="66"/>
      <c r="R3464" s="66"/>
    </row>
    <row r="3465" spans="7:18" x14ac:dyDescent="0.25">
      <c r="G3465"/>
      <c r="H3465"/>
      <c r="I3465"/>
      <c r="J3465"/>
      <c r="K3465"/>
      <c r="L3465"/>
      <c r="M3465"/>
      <c r="N3465"/>
      <c r="O3465"/>
      <c r="P3465"/>
      <c r="Q3465" s="66"/>
      <c r="R3465" s="66"/>
    </row>
    <row r="3466" spans="7:18" x14ac:dyDescent="0.25">
      <c r="G3466"/>
      <c r="H3466"/>
      <c r="I3466"/>
      <c r="J3466"/>
      <c r="K3466"/>
      <c r="L3466"/>
      <c r="M3466"/>
      <c r="N3466"/>
      <c r="O3466"/>
      <c r="P3466"/>
      <c r="Q3466" s="66"/>
      <c r="R3466" s="66"/>
    </row>
    <row r="3467" spans="7:18" x14ac:dyDescent="0.25">
      <c r="G3467"/>
      <c r="H3467"/>
      <c r="I3467"/>
      <c r="J3467"/>
      <c r="K3467"/>
      <c r="L3467"/>
      <c r="M3467"/>
      <c r="N3467"/>
      <c r="O3467"/>
      <c r="P3467"/>
      <c r="Q3467" s="66"/>
      <c r="R3467" s="66"/>
    </row>
    <row r="3468" spans="7:18" x14ac:dyDescent="0.25">
      <c r="G3468"/>
      <c r="H3468"/>
      <c r="I3468"/>
      <c r="J3468"/>
      <c r="K3468"/>
      <c r="L3468"/>
      <c r="M3468"/>
      <c r="N3468"/>
      <c r="O3468"/>
      <c r="P3468"/>
      <c r="Q3468" s="66"/>
      <c r="R3468" s="66"/>
    </row>
    <row r="3469" spans="7:18" x14ac:dyDescent="0.25">
      <c r="G3469"/>
      <c r="H3469"/>
      <c r="I3469"/>
      <c r="J3469"/>
      <c r="K3469"/>
      <c r="L3469"/>
      <c r="M3469"/>
      <c r="N3469"/>
      <c r="O3469"/>
      <c r="P3469"/>
      <c r="Q3469" s="66"/>
      <c r="R3469" s="66"/>
    </row>
    <row r="3470" spans="7:18" x14ac:dyDescent="0.25">
      <c r="G3470"/>
      <c r="H3470"/>
      <c r="I3470"/>
      <c r="J3470"/>
      <c r="K3470"/>
      <c r="L3470"/>
      <c r="M3470"/>
      <c r="N3470"/>
      <c r="O3470"/>
      <c r="P3470"/>
      <c r="Q3470" s="66"/>
      <c r="R3470" s="66"/>
    </row>
    <row r="3471" spans="7:18" x14ac:dyDescent="0.25">
      <c r="G3471"/>
      <c r="H3471"/>
      <c r="I3471"/>
      <c r="J3471"/>
      <c r="K3471"/>
      <c r="L3471"/>
      <c r="M3471"/>
      <c r="N3471"/>
      <c r="O3471"/>
      <c r="P3471"/>
      <c r="Q3471" s="66"/>
      <c r="R3471" s="66"/>
    </row>
    <row r="3472" spans="7:18" x14ac:dyDescent="0.25">
      <c r="G3472"/>
      <c r="H3472"/>
      <c r="I3472"/>
      <c r="J3472"/>
      <c r="K3472"/>
      <c r="L3472"/>
      <c r="M3472"/>
      <c r="N3472"/>
      <c r="O3472"/>
      <c r="P3472"/>
      <c r="Q3472" s="66"/>
      <c r="R3472" s="66"/>
    </row>
    <row r="3473" spans="7:18" x14ac:dyDescent="0.25">
      <c r="G3473"/>
      <c r="H3473"/>
      <c r="I3473"/>
      <c r="J3473"/>
      <c r="K3473"/>
      <c r="L3473"/>
      <c r="M3473"/>
      <c r="N3473"/>
      <c r="O3473"/>
      <c r="P3473"/>
      <c r="Q3473" s="66"/>
      <c r="R3473" s="66"/>
    </row>
    <row r="3474" spans="7:18" x14ac:dyDescent="0.25">
      <c r="G3474"/>
      <c r="H3474"/>
      <c r="I3474"/>
      <c r="J3474"/>
      <c r="K3474"/>
      <c r="L3474"/>
      <c r="M3474"/>
      <c r="N3474"/>
      <c r="O3474"/>
      <c r="P3474"/>
      <c r="Q3474" s="66"/>
      <c r="R3474" s="66"/>
    </row>
    <row r="3475" spans="7:18" x14ac:dyDescent="0.25">
      <c r="G3475"/>
      <c r="H3475"/>
      <c r="I3475"/>
      <c r="J3475"/>
      <c r="K3475"/>
      <c r="L3475"/>
      <c r="M3475"/>
      <c r="N3475"/>
      <c r="O3475"/>
      <c r="P3475"/>
      <c r="Q3475" s="66"/>
      <c r="R3475" s="66"/>
    </row>
    <row r="3476" spans="7:18" x14ac:dyDescent="0.25">
      <c r="G3476"/>
      <c r="H3476"/>
      <c r="I3476"/>
      <c r="J3476"/>
      <c r="K3476"/>
      <c r="L3476"/>
      <c r="M3476"/>
      <c r="N3476"/>
      <c r="O3476"/>
      <c r="P3476"/>
      <c r="Q3476" s="66"/>
      <c r="R3476" s="66"/>
    </row>
    <row r="3477" spans="7:18" x14ac:dyDescent="0.25">
      <c r="G3477"/>
      <c r="H3477"/>
      <c r="I3477"/>
      <c r="J3477"/>
      <c r="K3477"/>
      <c r="L3477"/>
      <c r="M3477"/>
      <c r="N3477"/>
      <c r="O3477"/>
      <c r="P3477"/>
      <c r="Q3477" s="66"/>
      <c r="R3477" s="66"/>
    </row>
    <row r="3478" spans="7:18" x14ac:dyDescent="0.25">
      <c r="G3478"/>
      <c r="H3478"/>
      <c r="I3478"/>
      <c r="J3478"/>
      <c r="K3478"/>
      <c r="L3478"/>
      <c r="M3478"/>
      <c r="N3478"/>
      <c r="O3478"/>
      <c r="P3478"/>
      <c r="Q3478" s="66"/>
      <c r="R3478" s="66"/>
    </row>
    <row r="3479" spans="7:18" x14ac:dyDescent="0.25">
      <c r="G3479"/>
      <c r="H3479"/>
      <c r="I3479"/>
      <c r="J3479"/>
      <c r="K3479"/>
      <c r="L3479"/>
      <c r="M3479"/>
      <c r="N3479"/>
      <c r="O3479"/>
      <c r="P3479"/>
      <c r="Q3479" s="66"/>
      <c r="R3479" s="66"/>
    </row>
    <row r="3480" spans="7:18" x14ac:dyDescent="0.25">
      <c r="G3480"/>
      <c r="H3480"/>
      <c r="I3480"/>
      <c r="J3480"/>
      <c r="K3480"/>
      <c r="L3480"/>
      <c r="M3480"/>
      <c r="N3480"/>
      <c r="O3480"/>
      <c r="P3480"/>
      <c r="Q3480" s="66"/>
      <c r="R3480" s="66"/>
    </row>
    <row r="3481" spans="7:18" x14ac:dyDescent="0.25">
      <c r="G3481"/>
      <c r="H3481"/>
      <c r="I3481"/>
      <c r="J3481"/>
      <c r="K3481"/>
      <c r="L3481"/>
      <c r="M3481"/>
      <c r="N3481"/>
      <c r="O3481"/>
      <c r="P3481"/>
      <c r="Q3481" s="66"/>
      <c r="R3481" s="66"/>
    </row>
    <row r="3482" spans="7:18" x14ac:dyDescent="0.25">
      <c r="G3482"/>
      <c r="H3482"/>
      <c r="I3482"/>
      <c r="J3482"/>
      <c r="K3482"/>
      <c r="L3482"/>
      <c r="M3482"/>
      <c r="N3482"/>
      <c r="O3482"/>
      <c r="P3482"/>
      <c r="Q3482" s="66"/>
      <c r="R3482" s="66"/>
    </row>
    <row r="3483" spans="7:18" x14ac:dyDescent="0.25">
      <c r="G3483"/>
      <c r="H3483"/>
      <c r="I3483"/>
      <c r="J3483"/>
      <c r="K3483"/>
      <c r="L3483"/>
      <c r="M3483"/>
      <c r="N3483"/>
      <c r="O3483"/>
      <c r="P3483"/>
      <c r="Q3483" s="66"/>
      <c r="R3483" s="66"/>
    </row>
    <row r="3484" spans="7:18" x14ac:dyDescent="0.25">
      <c r="G3484"/>
      <c r="H3484"/>
      <c r="I3484"/>
      <c r="J3484"/>
      <c r="K3484"/>
      <c r="L3484"/>
      <c r="M3484"/>
      <c r="N3484"/>
      <c r="O3484"/>
      <c r="P3484"/>
      <c r="Q3484" s="66"/>
      <c r="R3484" s="66"/>
    </row>
    <row r="3485" spans="7:18" x14ac:dyDescent="0.25">
      <c r="G3485"/>
      <c r="H3485"/>
      <c r="I3485"/>
      <c r="J3485"/>
      <c r="K3485"/>
      <c r="L3485"/>
      <c r="M3485"/>
      <c r="N3485"/>
      <c r="O3485"/>
      <c r="P3485"/>
      <c r="Q3485" s="66"/>
      <c r="R3485" s="66"/>
    </row>
    <row r="3486" spans="7:18" x14ac:dyDescent="0.25">
      <c r="G3486"/>
      <c r="H3486"/>
      <c r="I3486"/>
      <c r="J3486"/>
      <c r="K3486"/>
      <c r="L3486"/>
      <c r="M3486"/>
      <c r="N3486"/>
      <c r="O3486"/>
      <c r="P3486"/>
      <c r="Q3486" s="66"/>
      <c r="R3486" s="66"/>
    </row>
    <row r="3487" spans="7:18" x14ac:dyDescent="0.25">
      <c r="G3487"/>
      <c r="H3487"/>
      <c r="I3487"/>
      <c r="J3487"/>
      <c r="K3487"/>
      <c r="L3487"/>
      <c r="M3487"/>
      <c r="N3487"/>
      <c r="O3487"/>
      <c r="P3487"/>
      <c r="Q3487" s="66"/>
      <c r="R3487" s="66"/>
    </row>
    <row r="3488" spans="7:18" x14ac:dyDescent="0.25">
      <c r="G3488"/>
      <c r="H3488"/>
      <c r="I3488"/>
      <c r="J3488"/>
      <c r="K3488"/>
      <c r="L3488"/>
      <c r="M3488"/>
      <c r="N3488"/>
      <c r="O3488"/>
      <c r="P3488"/>
      <c r="Q3488" s="66"/>
      <c r="R3488" s="66"/>
    </row>
    <row r="3489" spans="7:18" x14ac:dyDescent="0.25">
      <c r="G3489"/>
      <c r="H3489"/>
      <c r="I3489"/>
      <c r="J3489"/>
      <c r="K3489"/>
      <c r="L3489"/>
      <c r="M3489"/>
      <c r="N3489"/>
      <c r="O3489"/>
      <c r="P3489"/>
      <c r="Q3489" s="66"/>
      <c r="R3489" s="66"/>
    </row>
    <row r="3490" spans="7:18" x14ac:dyDescent="0.25">
      <c r="G3490"/>
      <c r="H3490"/>
      <c r="I3490"/>
      <c r="J3490"/>
      <c r="K3490"/>
      <c r="L3490"/>
      <c r="M3490"/>
      <c r="N3490"/>
      <c r="O3490"/>
      <c r="P3490"/>
      <c r="Q3490" s="66"/>
      <c r="R3490" s="66"/>
    </row>
    <row r="3491" spans="7:18" x14ac:dyDescent="0.25">
      <c r="G3491"/>
      <c r="H3491"/>
      <c r="I3491"/>
      <c r="J3491"/>
      <c r="K3491"/>
      <c r="L3491"/>
      <c r="M3491"/>
      <c r="N3491"/>
      <c r="O3491"/>
      <c r="P3491"/>
      <c r="Q3491" s="66"/>
      <c r="R3491" s="66"/>
    </row>
    <row r="3492" spans="7:18" x14ac:dyDescent="0.25">
      <c r="G3492"/>
      <c r="H3492"/>
      <c r="I3492"/>
      <c r="J3492"/>
      <c r="K3492"/>
      <c r="L3492"/>
      <c r="M3492"/>
      <c r="N3492"/>
      <c r="O3492"/>
      <c r="P3492"/>
      <c r="Q3492" s="66"/>
      <c r="R3492" s="66"/>
    </row>
    <row r="3493" spans="7:18" x14ac:dyDescent="0.25">
      <c r="G3493"/>
      <c r="H3493"/>
      <c r="I3493"/>
      <c r="J3493"/>
      <c r="K3493"/>
      <c r="L3493"/>
      <c r="M3493"/>
      <c r="N3493"/>
      <c r="O3493"/>
      <c r="P3493"/>
      <c r="Q3493" s="66"/>
      <c r="R3493" s="66"/>
    </row>
    <row r="3494" spans="7:18" x14ac:dyDescent="0.25">
      <c r="G3494"/>
      <c r="H3494"/>
      <c r="I3494"/>
      <c r="J3494"/>
      <c r="K3494"/>
      <c r="L3494"/>
      <c r="M3494"/>
      <c r="N3494"/>
      <c r="O3494"/>
      <c r="P3494"/>
      <c r="Q3494" s="66"/>
      <c r="R3494" s="66"/>
    </row>
    <row r="3495" spans="7:18" x14ac:dyDescent="0.25">
      <c r="G3495"/>
      <c r="H3495"/>
      <c r="I3495"/>
      <c r="J3495"/>
      <c r="K3495"/>
      <c r="L3495"/>
      <c r="M3495"/>
      <c r="N3495"/>
      <c r="O3495"/>
      <c r="P3495"/>
      <c r="Q3495" s="66"/>
      <c r="R3495" s="66"/>
    </row>
    <row r="3496" spans="7:18" x14ac:dyDescent="0.25">
      <c r="G3496"/>
      <c r="H3496"/>
      <c r="I3496"/>
      <c r="J3496"/>
      <c r="K3496"/>
      <c r="L3496"/>
      <c r="M3496"/>
      <c r="N3496"/>
      <c r="O3496"/>
      <c r="P3496"/>
      <c r="Q3496" s="66"/>
      <c r="R3496" s="66"/>
    </row>
    <row r="3497" spans="7:18" x14ac:dyDescent="0.25">
      <c r="G3497"/>
      <c r="H3497"/>
      <c r="I3497"/>
      <c r="J3497"/>
      <c r="K3497"/>
      <c r="L3497"/>
      <c r="M3497"/>
      <c r="N3497"/>
      <c r="O3497"/>
      <c r="P3497"/>
      <c r="Q3497" s="66"/>
      <c r="R3497" s="66"/>
    </row>
    <row r="3498" spans="7:18" x14ac:dyDescent="0.25">
      <c r="G3498"/>
      <c r="H3498"/>
      <c r="I3498"/>
      <c r="J3498"/>
      <c r="K3498"/>
      <c r="L3498"/>
      <c r="M3498"/>
      <c r="N3498"/>
      <c r="O3498"/>
      <c r="P3498"/>
      <c r="Q3498" s="66"/>
      <c r="R3498" s="66"/>
    </row>
    <row r="3499" spans="7:18" x14ac:dyDescent="0.25">
      <c r="G3499"/>
      <c r="H3499"/>
      <c r="I3499"/>
      <c r="J3499"/>
      <c r="K3499"/>
      <c r="L3499"/>
      <c r="M3499"/>
      <c r="N3499"/>
      <c r="O3499"/>
      <c r="P3499"/>
      <c r="Q3499" s="66"/>
      <c r="R3499" s="66"/>
    </row>
    <row r="3500" spans="7:18" x14ac:dyDescent="0.25">
      <c r="G3500"/>
      <c r="H3500"/>
      <c r="I3500"/>
      <c r="J3500"/>
      <c r="K3500"/>
      <c r="L3500"/>
      <c r="M3500"/>
      <c r="N3500"/>
      <c r="O3500"/>
      <c r="P3500"/>
      <c r="Q3500" s="66"/>
      <c r="R3500" s="66"/>
    </row>
    <row r="3501" spans="7:18" x14ac:dyDescent="0.25">
      <c r="G3501"/>
      <c r="H3501"/>
      <c r="I3501"/>
      <c r="J3501"/>
      <c r="K3501"/>
      <c r="L3501"/>
      <c r="M3501"/>
      <c r="N3501"/>
      <c r="O3501"/>
      <c r="P3501"/>
      <c r="Q3501" s="66"/>
      <c r="R3501" s="66"/>
    </row>
    <row r="3502" spans="7:18" x14ac:dyDescent="0.25">
      <c r="G3502"/>
      <c r="H3502"/>
      <c r="I3502"/>
      <c r="J3502"/>
      <c r="K3502"/>
      <c r="L3502"/>
      <c r="M3502"/>
      <c r="N3502"/>
      <c r="O3502"/>
      <c r="P3502"/>
      <c r="Q3502" s="66"/>
      <c r="R3502" s="66"/>
    </row>
    <row r="3503" spans="7:18" x14ac:dyDescent="0.25">
      <c r="G3503"/>
      <c r="H3503"/>
      <c r="I3503"/>
      <c r="J3503"/>
      <c r="K3503"/>
      <c r="L3503"/>
      <c r="M3503"/>
      <c r="N3503"/>
      <c r="O3503"/>
      <c r="P3503"/>
      <c r="Q3503" s="66"/>
      <c r="R3503" s="66"/>
    </row>
    <row r="3504" spans="7:18" x14ac:dyDescent="0.25">
      <c r="G3504"/>
      <c r="H3504"/>
      <c r="I3504"/>
      <c r="J3504"/>
      <c r="K3504"/>
      <c r="L3504"/>
      <c r="M3504"/>
      <c r="N3504"/>
      <c r="O3504"/>
      <c r="P3504"/>
      <c r="Q3504" s="66"/>
      <c r="R3504" s="66"/>
    </row>
    <row r="3505" spans="7:18" x14ac:dyDescent="0.25">
      <c r="G3505"/>
      <c r="H3505"/>
      <c r="I3505"/>
      <c r="J3505"/>
      <c r="K3505"/>
      <c r="L3505"/>
      <c r="M3505"/>
      <c r="N3505"/>
      <c r="O3505"/>
      <c r="P3505"/>
      <c r="Q3505" s="66"/>
      <c r="R3505" s="66"/>
    </row>
    <row r="3506" spans="7:18" x14ac:dyDescent="0.25">
      <c r="G3506"/>
      <c r="H3506"/>
      <c r="I3506"/>
      <c r="J3506"/>
      <c r="K3506"/>
      <c r="L3506"/>
      <c r="M3506"/>
      <c r="N3506"/>
      <c r="O3506"/>
      <c r="P3506"/>
      <c r="Q3506" s="66"/>
      <c r="R3506" s="66"/>
    </row>
    <row r="3507" spans="7:18" x14ac:dyDescent="0.25">
      <c r="G3507"/>
      <c r="H3507"/>
      <c r="I3507"/>
      <c r="J3507"/>
      <c r="K3507"/>
      <c r="L3507"/>
      <c r="M3507"/>
      <c r="N3507"/>
      <c r="O3507"/>
      <c r="P3507"/>
      <c r="Q3507" s="66"/>
      <c r="R3507" s="66"/>
    </row>
    <row r="3508" spans="7:18" x14ac:dyDescent="0.25">
      <c r="G3508"/>
      <c r="H3508"/>
      <c r="I3508"/>
      <c r="J3508"/>
      <c r="K3508"/>
      <c r="L3508"/>
      <c r="M3508"/>
      <c r="N3508"/>
      <c r="O3508"/>
      <c r="P3508"/>
      <c r="Q3508" s="66"/>
      <c r="R3508" s="66"/>
    </row>
    <row r="3509" spans="7:18" x14ac:dyDescent="0.25">
      <c r="G3509"/>
      <c r="H3509"/>
      <c r="I3509"/>
      <c r="J3509"/>
      <c r="K3509"/>
      <c r="L3509"/>
      <c r="M3509"/>
      <c r="N3509"/>
      <c r="O3509"/>
      <c r="P3509"/>
      <c r="Q3509" s="66"/>
      <c r="R3509" s="66"/>
    </row>
    <row r="3510" spans="7:18" x14ac:dyDescent="0.25">
      <c r="G3510"/>
      <c r="H3510"/>
      <c r="I3510"/>
      <c r="J3510"/>
      <c r="K3510"/>
      <c r="L3510"/>
      <c r="M3510"/>
      <c r="N3510"/>
      <c r="O3510"/>
      <c r="P3510"/>
      <c r="Q3510" s="66"/>
      <c r="R3510" s="66"/>
    </row>
    <row r="3511" spans="7:18" x14ac:dyDescent="0.25">
      <c r="G3511"/>
      <c r="H3511"/>
      <c r="I3511"/>
      <c r="J3511"/>
      <c r="K3511"/>
      <c r="L3511"/>
      <c r="M3511"/>
      <c r="N3511"/>
      <c r="O3511"/>
      <c r="P3511"/>
      <c r="Q3511" s="66"/>
      <c r="R3511" s="66"/>
    </row>
    <row r="3512" spans="7:18" x14ac:dyDescent="0.25">
      <c r="G3512"/>
      <c r="H3512"/>
      <c r="I3512"/>
      <c r="J3512"/>
      <c r="K3512"/>
      <c r="L3512"/>
      <c r="M3512"/>
      <c r="N3512"/>
      <c r="O3512"/>
      <c r="P3512"/>
      <c r="Q3512" s="66"/>
      <c r="R3512" s="66"/>
    </row>
    <row r="3513" spans="7:18" x14ac:dyDescent="0.25">
      <c r="G3513"/>
      <c r="H3513"/>
      <c r="I3513"/>
      <c r="J3513"/>
      <c r="K3513"/>
      <c r="L3513"/>
      <c r="M3513"/>
      <c r="N3513"/>
      <c r="O3513"/>
      <c r="P3513"/>
      <c r="Q3513" s="66"/>
      <c r="R3513" s="66"/>
    </row>
    <row r="3514" spans="7:18" x14ac:dyDescent="0.25">
      <c r="G3514"/>
      <c r="H3514"/>
      <c r="I3514"/>
      <c r="J3514"/>
      <c r="K3514"/>
      <c r="L3514"/>
      <c r="M3514"/>
      <c r="N3514"/>
      <c r="O3514"/>
      <c r="P3514"/>
      <c r="Q3514" s="66"/>
      <c r="R3514" s="66"/>
    </row>
    <row r="3515" spans="7:18" x14ac:dyDescent="0.25">
      <c r="G3515"/>
      <c r="H3515"/>
      <c r="I3515"/>
      <c r="J3515"/>
      <c r="K3515"/>
      <c r="L3515"/>
      <c r="M3515"/>
      <c r="N3515"/>
      <c r="O3515"/>
      <c r="P3515"/>
      <c r="Q3515" s="66"/>
      <c r="R3515" s="66"/>
    </row>
    <row r="3516" spans="7:18" x14ac:dyDescent="0.25">
      <c r="G3516"/>
      <c r="H3516"/>
      <c r="I3516"/>
      <c r="J3516"/>
      <c r="K3516"/>
      <c r="L3516"/>
      <c r="M3516"/>
      <c r="N3516"/>
      <c r="O3516"/>
      <c r="P3516"/>
      <c r="Q3516" s="66"/>
      <c r="R3516" s="66"/>
    </row>
    <row r="3517" spans="7:18" x14ac:dyDescent="0.25">
      <c r="G3517"/>
      <c r="H3517"/>
      <c r="I3517"/>
      <c r="J3517"/>
      <c r="K3517"/>
      <c r="L3517"/>
      <c r="M3517"/>
      <c r="N3517"/>
      <c r="O3517"/>
      <c r="P3517"/>
      <c r="Q3517" s="66"/>
      <c r="R3517" s="66"/>
    </row>
    <row r="3518" spans="7:18" x14ac:dyDescent="0.25">
      <c r="G3518"/>
      <c r="H3518"/>
      <c r="I3518"/>
      <c r="J3518"/>
      <c r="K3518"/>
      <c r="L3518"/>
      <c r="M3518"/>
      <c r="N3518"/>
      <c r="O3518"/>
      <c r="P3518"/>
      <c r="Q3518" s="66"/>
      <c r="R3518" s="66"/>
    </row>
    <row r="3519" spans="7:18" x14ac:dyDescent="0.25">
      <c r="G3519"/>
      <c r="H3519"/>
      <c r="I3519"/>
      <c r="J3519"/>
      <c r="K3519"/>
      <c r="L3519"/>
      <c r="M3519"/>
      <c r="N3519"/>
      <c r="O3519"/>
      <c r="P3519"/>
      <c r="Q3519" s="66"/>
      <c r="R3519" s="66"/>
    </row>
    <row r="3520" spans="7:18" x14ac:dyDescent="0.25">
      <c r="G3520"/>
      <c r="H3520"/>
      <c r="I3520"/>
      <c r="J3520"/>
      <c r="K3520"/>
      <c r="L3520"/>
      <c r="M3520"/>
      <c r="N3520"/>
      <c r="O3520"/>
      <c r="P3520"/>
      <c r="Q3520" s="66"/>
      <c r="R3520" s="66"/>
    </row>
    <row r="3521" spans="7:18" x14ac:dyDescent="0.25">
      <c r="G3521"/>
      <c r="H3521"/>
      <c r="I3521"/>
      <c r="J3521"/>
      <c r="K3521"/>
      <c r="L3521"/>
      <c r="M3521"/>
      <c r="N3521"/>
      <c r="O3521"/>
      <c r="P3521"/>
      <c r="Q3521" s="66"/>
      <c r="R3521" s="66"/>
    </row>
    <row r="3522" spans="7:18" x14ac:dyDescent="0.25">
      <c r="G3522"/>
      <c r="H3522"/>
      <c r="I3522"/>
      <c r="J3522"/>
      <c r="K3522"/>
      <c r="L3522"/>
      <c r="M3522"/>
      <c r="N3522"/>
      <c r="O3522"/>
      <c r="P3522"/>
      <c r="Q3522" s="66"/>
      <c r="R3522" s="66"/>
    </row>
    <row r="3523" spans="7:18" x14ac:dyDescent="0.25">
      <c r="G3523"/>
      <c r="H3523"/>
      <c r="I3523"/>
      <c r="J3523"/>
      <c r="K3523"/>
      <c r="L3523"/>
      <c r="M3523"/>
      <c r="N3523"/>
      <c r="O3523"/>
      <c r="P3523"/>
      <c r="Q3523" s="66"/>
      <c r="R3523" s="66"/>
    </row>
    <row r="3524" spans="7:18" x14ac:dyDescent="0.25">
      <c r="G3524"/>
      <c r="H3524"/>
      <c r="I3524"/>
      <c r="J3524"/>
      <c r="K3524"/>
      <c r="L3524"/>
      <c r="M3524"/>
      <c r="N3524"/>
      <c r="O3524"/>
      <c r="P3524"/>
      <c r="Q3524" s="66"/>
      <c r="R3524" s="66"/>
    </row>
    <row r="3525" spans="7:18" x14ac:dyDescent="0.25">
      <c r="G3525"/>
      <c r="H3525"/>
      <c r="I3525"/>
      <c r="J3525"/>
      <c r="K3525"/>
      <c r="L3525"/>
      <c r="M3525"/>
      <c r="N3525"/>
      <c r="O3525"/>
      <c r="P3525"/>
      <c r="Q3525" s="66"/>
      <c r="R3525" s="66"/>
    </row>
    <row r="3526" spans="7:18" x14ac:dyDescent="0.25">
      <c r="G3526"/>
      <c r="H3526"/>
      <c r="I3526"/>
      <c r="J3526"/>
      <c r="K3526"/>
      <c r="L3526"/>
      <c r="M3526"/>
      <c r="N3526"/>
      <c r="O3526"/>
      <c r="P3526"/>
      <c r="Q3526" s="66"/>
      <c r="R3526" s="66"/>
    </row>
    <row r="3527" spans="7:18" x14ac:dyDescent="0.25">
      <c r="G3527"/>
      <c r="H3527"/>
      <c r="I3527"/>
      <c r="J3527"/>
      <c r="K3527"/>
      <c r="L3527"/>
      <c r="M3527"/>
      <c r="N3527"/>
      <c r="O3527"/>
      <c r="P3527"/>
      <c r="Q3527" s="66"/>
      <c r="R3527" s="66"/>
    </row>
    <row r="3528" spans="7:18" x14ac:dyDescent="0.25">
      <c r="G3528"/>
      <c r="H3528"/>
      <c r="I3528"/>
      <c r="J3528"/>
      <c r="K3528"/>
      <c r="L3528"/>
      <c r="M3528"/>
      <c r="N3528"/>
      <c r="O3528"/>
      <c r="P3528"/>
      <c r="Q3528" s="66"/>
      <c r="R3528" s="66"/>
    </row>
    <row r="3529" spans="7:18" x14ac:dyDescent="0.25">
      <c r="G3529"/>
      <c r="H3529"/>
      <c r="I3529"/>
      <c r="J3529"/>
      <c r="K3529"/>
      <c r="L3529"/>
      <c r="M3529"/>
      <c r="N3529"/>
      <c r="O3529"/>
      <c r="P3529"/>
      <c r="Q3529" s="66"/>
      <c r="R3529" s="66"/>
    </row>
    <row r="3530" spans="7:18" x14ac:dyDescent="0.25">
      <c r="G3530"/>
      <c r="H3530"/>
      <c r="I3530"/>
      <c r="J3530"/>
      <c r="K3530"/>
      <c r="L3530"/>
      <c r="M3530"/>
      <c r="N3530"/>
      <c r="O3530"/>
      <c r="P3530"/>
      <c r="Q3530" s="66"/>
      <c r="R3530" s="66"/>
    </row>
    <row r="3531" spans="7:18" x14ac:dyDescent="0.25">
      <c r="G3531"/>
      <c r="H3531"/>
      <c r="I3531"/>
      <c r="J3531"/>
      <c r="K3531"/>
      <c r="L3531"/>
      <c r="M3531"/>
      <c r="N3531"/>
      <c r="O3531"/>
      <c r="P3531"/>
      <c r="Q3531" s="66"/>
      <c r="R3531" s="66"/>
    </row>
    <row r="3532" spans="7:18" x14ac:dyDescent="0.25">
      <c r="G3532"/>
      <c r="H3532"/>
      <c r="I3532"/>
      <c r="J3532"/>
      <c r="K3532"/>
      <c r="L3532"/>
      <c r="M3532"/>
      <c r="N3532"/>
      <c r="O3532"/>
      <c r="P3532"/>
      <c r="Q3532" s="66"/>
      <c r="R3532" s="66"/>
    </row>
    <row r="3533" spans="7:18" x14ac:dyDescent="0.25">
      <c r="G3533"/>
      <c r="H3533"/>
      <c r="I3533"/>
      <c r="J3533"/>
      <c r="K3533"/>
      <c r="L3533"/>
      <c r="M3533"/>
      <c r="N3533"/>
      <c r="O3533"/>
      <c r="P3533"/>
      <c r="Q3533" s="66"/>
      <c r="R3533" s="66"/>
    </row>
    <row r="3534" spans="7:18" x14ac:dyDescent="0.25">
      <c r="G3534"/>
      <c r="H3534"/>
      <c r="I3534"/>
      <c r="J3534"/>
      <c r="K3534"/>
      <c r="L3534"/>
      <c r="M3534"/>
      <c r="N3534"/>
      <c r="O3534"/>
      <c r="P3534"/>
      <c r="Q3534" s="66"/>
      <c r="R3534" s="66"/>
    </row>
    <row r="3535" spans="7:18" x14ac:dyDescent="0.25">
      <c r="G3535"/>
      <c r="H3535"/>
      <c r="I3535"/>
      <c r="J3535"/>
      <c r="K3535"/>
      <c r="L3535"/>
      <c r="M3535"/>
      <c r="N3535"/>
      <c r="O3535"/>
      <c r="P3535"/>
      <c r="Q3535" s="66"/>
      <c r="R3535" s="66"/>
    </row>
    <row r="3536" spans="7:18" x14ac:dyDescent="0.25">
      <c r="G3536"/>
      <c r="H3536"/>
      <c r="I3536"/>
      <c r="J3536"/>
      <c r="K3536"/>
      <c r="L3536"/>
      <c r="M3536"/>
      <c r="N3536"/>
      <c r="O3536"/>
      <c r="P3536"/>
      <c r="Q3536" s="66"/>
      <c r="R3536" s="66"/>
    </row>
    <row r="3537" spans="7:18" x14ac:dyDescent="0.25">
      <c r="G3537"/>
      <c r="H3537"/>
      <c r="I3537"/>
      <c r="J3537"/>
      <c r="K3537"/>
      <c r="L3537"/>
      <c r="M3537"/>
      <c r="N3537"/>
      <c r="O3537"/>
      <c r="P3537"/>
      <c r="Q3537" s="66"/>
      <c r="R3537" s="66"/>
    </row>
    <row r="3538" spans="7:18" x14ac:dyDescent="0.25">
      <c r="G3538"/>
      <c r="H3538"/>
      <c r="I3538"/>
      <c r="J3538"/>
      <c r="K3538"/>
      <c r="L3538"/>
      <c r="M3538"/>
      <c r="N3538"/>
      <c r="O3538"/>
      <c r="P3538"/>
      <c r="Q3538" s="66"/>
      <c r="R3538" s="66"/>
    </row>
    <row r="3539" spans="7:18" x14ac:dyDescent="0.25">
      <c r="G3539"/>
      <c r="H3539"/>
      <c r="I3539"/>
      <c r="J3539"/>
      <c r="K3539"/>
      <c r="L3539"/>
      <c r="M3539"/>
      <c r="N3539"/>
      <c r="O3539"/>
      <c r="P3539"/>
      <c r="Q3539" s="66"/>
      <c r="R3539" s="66"/>
    </row>
    <row r="3540" spans="7:18" x14ac:dyDescent="0.25">
      <c r="G3540"/>
      <c r="H3540"/>
      <c r="I3540"/>
      <c r="J3540"/>
      <c r="K3540"/>
      <c r="L3540"/>
      <c r="M3540"/>
      <c r="N3540"/>
      <c r="O3540"/>
      <c r="P3540"/>
      <c r="Q3540" s="66"/>
      <c r="R3540" s="66"/>
    </row>
    <row r="3541" spans="7:18" x14ac:dyDescent="0.25">
      <c r="G3541"/>
      <c r="H3541"/>
      <c r="I3541"/>
      <c r="J3541"/>
      <c r="K3541"/>
      <c r="L3541"/>
      <c r="M3541"/>
      <c r="N3541"/>
      <c r="O3541"/>
      <c r="P3541"/>
      <c r="Q3541" s="66"/>
      <c r="R3541" s="66"/>
    </row>
    <row r="3542" spans="7:18" x14ac:dyDescent="0.25">
      <c r="G3542"/>
      <c r="H3542"/>
      <c r="I3542"/>
      <c r="J3542"/>
      <c r="K3542"/>
      <c r="L3542"/>
      <c r="M3542"/>
      <c r="N3542"/>
      <c r="O3542"/>
      <c r="P3542"/>
      <c r="Q3542" s="66"/>
      <c r="R3542" s="66"/>
    </row>
    <row r="3543" spans="7:18" x14ac:dyDescent="0.25">
      <c r="G3543"/>
      <c r="H3543"/>
      <c r="I3543"/>
      <c r="J3543"/>
      <c r="K3543"/>
      <c r="L3543"/>
      <c r="M3543"/>
      <c r="N3543"/>
      <c r="O3543"/>
      <c r="P3543"/>
      <c r="Q3543" s="66"/>
      <c r="R3543" s="66"/>
    </row>
    <row r="3544" spans="7:18" x14ac:dyDescent="0.25">
      <c r="G3544"/>
      <c r="H3544"/>
      <c r="I3544"/>
      <c r="J3544"/>
      <c r="K3544"/>
      <c r="L3544"/>
      <c r="M3544"/>
      <c r="N3544"/>
      <c r="O3544"/>
      <c r="P3544"/>
      <c r="Q3544" s="66"/>
      <c r="R3544" s="66"/>
    </row>
    <row r="3545" spans="7:18" x14ac:dyDescent="0.25">
      <c r="G3545"/>
      <c r="H3545"/>
      <c r="I3545"/>
      <c r="J3545"/>
      <c r="K3545"/>
      <c r="L3545"/>
      <c r="M3545"/>
      <c r="N3545"/>
      <c r="O3545"/>
      <c r="P3545"/>
      <c r="Q3545" s="66"/>
      <c r="R3545" s="66"/>
    </row>
    <row r="3546" spans="7:18" x14ac:dyDescent="0.25">
      <c r="G3546"/>
      <c r="H3546"/>
      <c r="I3546"/>
      <c r="J3546"/>
      <c r="K3546"/>
      <c r="L3546"/>
      <c r="M3546"/>
      <c r="N3546"/>
      <c r="O3546"/>
      <c r="P3546"/>
      <c r="Q3546" s="66"/>
      <c r="R3546" s="66"/>
    </row>
    <row r="3547" spans="7:18" x14ac:dyDescent="0.25">
      <c r="G3547"/>
      <c r="H3547"/>
      <c r="I3547"/>
      <c r="J3547"/>
      <c r="K3547"/>
      <c r="L3547"/>
      <c r="M3547"/>
      <c r="N3547"/>
      <c r="O3547"/>
      <c r="P3547"/>
      <c r="Q3547" s="66"/>
      <c r="R3547" s="66"/>
    </row>
    <row r="3548" spans="7:18" x14ac:dyDescent="0.25">
      <c r="G3548"/>
      <c r="H3548"/>
      <c r="I3548"/>
      <c r="J3548"/>
      <c r="K3548"/>
      <c r="L3548"/>
      <c r="M3548"/>
      <c r="N3548"/>
      <c r="O3548"/>
      <c r="P3548"/>
      <c r="Q3548" s="66"/>
      <c r="R3548" s="66"/>
    </row>
    <row r="3549" spans="7:18" x14ac:dyDescent="0.25">
      <c r="G3549"/>
      <c r="H3549"/>
      <c r="I3549"/>
      <c r="J3549"/>
      <c r="K3549"/>
      <c r="L3549"/>
      <c r="M3549"/>
      <c r="N3549"/>
      <c r="O3549"/>
      <c r="P3549"/>
      <c r="Q3549" s="66"/>
      <c r="R3549" s="66"/>
    </row>
    <row r="3550" spans="7:18" x14ac:dyDescent="0.25">
      <c r="G3550"/>
      <c r="H3550"/>
      <c r="I3550"/>
      <c r="J3550"/>
      <c r="K3550"/>
      <c r="L3550"/>
      <c r="M3550"/>
      <c r="N3550"/>
      <c r="O3550"/>
      <c r="P3550"/>
      <c r="Q3550" s="66"/>
      <c r="R3550" s="66"/>
    </row>
    <row r="3551" spans="7:18" x14ac:dyDescent="0.25">
      <c r="G3551"/>
      <c r="H3551"/>
      <c r="I3551"/>
      <c r="J3551"/>
      <c r="K3551"/>
      <c r="L3551"/>
      <c r="M3551"/>
      <c r="N3551"/>
      <c r="O3551"/>
      <c r="P3551"/>
      <c r="Q3551" s="66"/>
      <c r="R3551" s="66"/>
    </row>
    <row r="3552" spans="7:18" x14ac:dyDescent="0.25">
      <c r="G3552"/>
      <c r="H3552"/>
      <c r="I3552"/>
      <c r="J3552"/>
      <c r="K3552"/>
      <c r="L3552"/>
      <c r="M3552"/>
      <c r="N3552"/>
      <c r="O3552"/>
      <c r="P3552"/>
      <c r="Q3552" s="66"/>
      <c r="R3552" s="66"/>
    </row>
    <row r="3553" spans="7:18" x14ac:dyDescent="0.25">
      <c r="G3553"/>
      <c r="H3553"/>
      <c r="I3553"/>
      <c r="J3553"/>
      <c r="K3553"/>
      <c r="L3553"/>
      <c r="M3553"/>
      <c r="N3553"/>
      <c r="O3553"/>
      <c r="P3553"/>
      <c r="Q3553" s="66"/>
      <c r="R3553" s="66"/>
    </row>
    <row r="3554" spans="7:18" x14ac:dyDescent="0.25">
      <c r="G3554"/>
      <c r="H3554"/>
      <c r="I3554"/>
      <c r="J3554"/>
      <c r="K3554"/>
      <c r="L3554"/>
      <c r="M3554"/>
      <c r="N3554"/>
      <c r="O3554"/>
      <c r="P3554"/>
      <c r="Q3554" s="66"/>
      <c r="R3554" s="66"/>
    </row>
    <row r="3555" spans="7:18" x14ac:dyDescent="0.25">
      <c r="G3555"/>
      <c r="H3555"/>
      <c r="I3555"/>
      <c r="J3555"/>
      <c r="K3555"/>
      <c r="L3555"/>
      <c r="M3555"/>
      <c r="N3555"/>
      <c r="O3555"/>
      <c r="P3555"/>
      <c r="Q3555" s="66"/>
      <c r="R3555" s="66"/>
    </row>
    <row r="3556" spans="7:18" x14ac:dyDescent="0.25">
      <c r="G3556"/>
      <c r="H3556"/>
      <c r="I3556"/>
      <c r="J3556"/>
      <c r="K3556"/>
      <c r="L3556"/>
      <c r="M3556"/>
      <c r="N3556"/>
      <c r="O3556"/>
      <c r="P3556"/>
      <c r="Q3556" s="66"/>
      <c r="R3556" s="66"/>
    </row>
    <row r="3557" spans="7:18" x14ac:dyDescent="0.25">
      <c r="G3557"/>
      <c r="H3557"/>
      <c r="I3557"/>
      <c r="J3557"/>
      <c r="K3557"/>
      <c r="L3557"/>
      <c r="M3557"/>
      <c r="N3557"/>
      <c r="O3557"/>
      <c r="P3557"/>
      <c r="Q3557" s="66"/>
      <c r="R3557" s="66"/>
    </row>
    <row r="3558" spans="7:18" x14ac:dyDescent="0.25">
      <c r="G3558"/>
      <c r="H3558"/>
      <c r="I3558"/>
      <c r="J3558"/>
      <c r="K3558"/>
      <c r="L3558"/>
      <c r="M3558"/>
      <c r="N3558"/>
      <c r="O3558"/>
      <c r="P3558"/>
      <c r="Q3558" s="66"/>
      <c r="R3558" s="66"/>
    </row>
    <row r="3559" spans="7:18" x14ac:dyDescent="0.25">
      <c r="G3559"/>
      <c r="H3559"/>
      <c r="I3559"/>
      <c r="J3559"/>
      <c r="K3559"/>
      <c r="L3559"/>
      <c r="M3559"/>
      <c r="N3559"/>
      <c r="O3559"/>
      <c r="P3559"/>
      <c r="Q3559" s="66"/>
      <c r="R3559" s="66"/>
    </row>
    <row r="3560" spans="7:18" x14ac:dyDescent="0.25">
      <c r="G3560"/>
      <c r="H3560"/>
      <c r="I3560"/>
      <c r="J3560"/>
      <c r="K3560"/>
      <c r="L3560"/>
      <c r="M3560"/>
      <c r="N3560"/>
      <c r="O3560"/>
      <c r="P3560"/>
      <c r="Q3560" s="66"/>
      <c r="R3560" s="66"/>
    </row>
    <row r="3561" spans="7:18" x14ac:dyDescent="0.25">
      <c r="G3561"/>
      <c r="H3561"/>
      <c r="I3561"/>
      <c r="J3561"/>
      <c r="K3561"/>
      <c r="L3561"/>
      <c r="M3561"/>
      <c r="N3561"/>
      <c r="O3561"/>
      <c r="P3561"/>
      <c r="Q3561" s="66"/>
      <c r="R3561" s="66"/>
    </row>
    <row r="3562" spans="7:18" x14ac:dyDescent="0.25">
      <c r="G3562"/>
      <c r="H3562"/>
      <c r="I3562"/>
      <c r="J3562"/>
      <c r="K3562"/>
      <c r="L3562"/>
      <c r="M3562"/>
      <c r="N3562"/>
      <c r="O3562"/>
      <c r="P3562"/>
      <c r="Q3562" s="66"/>
      <c r="R3562" s="66"/>
    </row>
    <row r="3563" spans="7:18" x14ac:dyDescent="0.25">
      <c r="G3563"/>
      <c r="H3563"/>
      <c r="I3563"/>
      <c r="J3563"/>
      <c r="K3563"/>
      <c r="L3563"/>
      <c r="M3563"/>
      <c r="N3563"/>
      <c r="O3563"/>
      <c r="P3563"/>
      <c r="Q3563" s="66"/>
      <c r="R3563" s="66"/>
    </row>
    <row r="3564" spans="7:18" x14ac:dyDescent="0.25">
      <c r="G3564"/>
      <c r="H3564"/>
      <c r="I3564"/>
      <c r="J3564"/>
      <c r="K3564"/>
      <c r="L3564"/>
      <c r="M3564"/>
      <c r="N3564"/>
      <c r="O3564"/>
      <c r="P3564"/>
      <c r="Q3564" s="66"/>
      <c r="R3564" s="66"/>
    </row>
    <row r="3565" spans="7:18" x14ac:dyDescent="0.25">
      <c r="G3565"/>
      <c r="H3565"/>
      <c r="I3565"/>
      <c r="J3565"/>
      <c r="K3565"/>
      <c r="L3565"/>
      <c r="M3565"/>
      <c r="N3565"/>
      <c r="O3565"/>
      <c r="P3565"/>
      <c r="Q3565" s="66"/>
      <c r="R3565" s="66"/>
    </row>
    <row r="3566" spans="7:18" x14ac:dyDescent="0.25">
      <c r="G3566"/>
      <c r="H3566"/>
      <c r="I3566"/>
      <c r="J3566"/>
      <c r="K3566"/>
      <c r="L3566"/>
      <c r="M3566"/>
      <c r="N3566"/>
      <c r="O3566"/>
      <c r="P3566"/>
      <c r="Q3566" s="66"/>
      <c r="R3566" s="66"/>
    </row>
    <row r="3567" spans="7:18" x14ac:dyDescent="0.25">
      <c r="G3567"/>
      <c r="H3567"/>
      <c r="I3567"/>
      <c r="J3567"/>
      <c r="K3567"/>
      <c r="L3567"/>
      <c r="M3567"/>
      <c r="N3567"/>
      <c r="O3567"/>
      <c r="P3567"/>
      <c r="Q3567" s="66"/>
      <c r="R3567" s="66"/>
    </row>
    <row r="3568" spans="7:18" x14ac:dyDescent="0.25">
      <c r="G3568"/>
      <c r="H3568"/>
      <c r="I3568"/>
      <c r="J3568"/>
      <c r="K3568"/>
      <c r="L3568"/>
      <c r="M3568"/>
      <c r="N3568"/>
      <c r="O3568"/>
      <c r="P3568"/>
      <c r="Q3568" s="66"/>
      <c r="R3568" s="66"/>
    </row>
    <row r="3569" spans="7:18" x14ac:dyDescent="0.25">
      <c r="G3569"/>
      <c r="H3569"/>
      <c r="I3569"/>
      <c r="J3569"/>
      <c r="K3569"/>
      <c r="L3569"/>
      <c r="M3569"/>
      <c r="N3569"/>
      <c r="O3569"/>
      <c r="P3569"/>
      <c r="Q3569" s="66"/>
      <c r="R3569" s="66"/>
    </row>
    <row r="3570" spans="7:18" x14ac:dyDescent="0.25">
      <c r="G3570"/>
      <c r="H3570"/>
      <c r="I3570"/>
      <c r="J3570"/>
      <c r="K3570"/>
      <c r="L3570"/>
      <c r="M3570"/>
      <c r="N3570"/>
      <c r="O3570"/>
      <c r="P3570"/>
      <c r="Q3570" s="66"/>
      <c r="R3570" s="66"/>
    </row>
    <row r="3571" spans="7:18" x14ac:dyDescent="0.25">
      <c r="G3571"/>
      <c r="H3571"/>
      <c r="I3571"/>
      <c r="J3571"/>
      <c r="K3571"/>
      <c r="L3571"/>
      <c r="M3571"/>
      <c r="N3571"/>
      <c r="O3571"/>
      <c r="P3571"/>
      <c r="Q3571" s="66"/>
      <c r="R3571" s="66"/>
    </row>
    <row r="3572" spans="7:18" x14ac:dyDescent="0.25">
      <c r="G3572"/>
      <c r="H3572"/>
      <c r="I3572"/>
      <c r="J3572"/>
      <c r="K3572"/>
      <c r="L3572"/>
      <c r="M3572"/>
      <c r="N3572"/>
      <c r="O3572"/>
      <c r="P3572"/>
      <c r="Q3572" s="66"/>
      <c r="R3572" s="66"/>
    </row>
    <row r="3573" spans="7:18" x14ac:dyDescent="0.25">
      <c r="G3573"/>
      <c r="H3573"/>
      <c r="I3573"/>
      <c r="J3573"/>
      <c r="K3573"/>
      <c r="L3573"/>
      <c r="M3573"/>
      <c r="N3573"/>
      <c r="O3573"/>
      <c r="P3573"/>
      <c r="Q3573" s="66"/>
      <c r="R3573" s="66"/>
    </row>
    <row r="3574" spans="7:18" x14ac:dyDescent="0.25">
      <c r="G3574"/>
      <c r="H3574"/>
      <c r="I3574"/>
      <c r="J3574"/>
      <c r="K3574"/>
      <c r="L3574"/>
      <c r="M3574"/>
      <c r="N3574"/>
      <c r="O3574"/>
      <c r="P3574"/>
      <c r="Q3574" s="66"/>
      <c r="R3574" s="66"/>
    </row>
    <row r="3575" spans="7:18" x14ac:dyDescent="0.25">
      <c r="G3575"/>
      <c r="H3575"/>
      <c r="I3575"/>
      <c r="J3575"/>
      <c r="K3575"/>
      <c r="L3575"/>
      <c r="M3575"/>
      <c r="N3575"/>
      <c r="O3575"/>
      <c r="P3575"/>
      <c r="Q3575" s="66"/>
      <c r="R3575" s="66"/>
    </row>
    <row r="3576" spans="7:18" x14ac:dyDescent="0.25">
      <c r="G3576"/>
      <c r="H3576"/>
      <c r="I3576"/>
      <c r="J3576"/>
      <c r="K3576"/>
      <c r="L3576"/>
      <c r="M3576"/>
      <c r="N3576"/>
      <c r="O3576"/>
      <c r="P3576"/>
      <c r="Q3576" s="66"/>
      <c r="R3576" s="66"/>
    </row>
    <row r="3577" spans="7:18" x14ac:dyDescent="0.25">
      <c r="G3577"/>
      <c r="H3577"/>
      <c r="I3577"/>
      <c r="J3577"/>
      <c r="K3577"/>
      <c r="L3577"/>
      <c r="M3577"/>
      <c r="N3577"/>
      <c r="O3577"/>
      <c r="P3577"/>
      <c r="Q3577" s="66"/>
      <c r="R3577" s="66"/>
    </row>
    <row r="3578" spans="7:18" x14ac:dyDescent="0.25">
      <c r="G3578"/>
      <c r="H3578"/>
      <c r="I3578"/>
      <c r="J3578"/>
      <c r="K3578"/>
      <c r="L3578"/>
      <c r="M3578"/>
      <c r="N3578"/>
      <c r="O3578"/>
      <c r="P3578"/>
      <c r="Q3578" s="66"/>
      <c r="R3578" s="66"/>
    </row>
    <row r="3579" spans="7:18" x14ac:dyDescent="0.25">
      <c r="G3579"/>
      <c r="H3579"/>
      <c r="I3579"/>
      <c r="J3579"/>
      <c r="K3579"/>
      <c r="L3579"/>
      <c r="M3579"/>
      <c r="N3579"/>
      <c r="O3579"/>
      <c r="P3579"/>
      <c r="Q3579" s="66"/>
      <c r="R3579" s="66"/>
    </row>
    <row r="3580" spans="7:18" x14ac:dyDescent="0.25">
      <c r="G3580"/>
      <c r="H3580"/>
      <c r="I3580"/>
      <c r="J3580"/>
      <c r="K3580"/>
      <c r="L3580"/>
      <c r="M3580"/>
      <c r="N3580"/>
      <c r="O3580"/>
      <c r="P3580"/>
      <c r="Q3580" s="66"/>
      <c r="R3580" s="66"/>
    </row>
    <row r="3581" spans="7:18" x14ac:dyDescent="0.25">
      <c r="G3581"/>
      <c r="H3581"/>
      <c r="I3581"/>
      <c r="J3581"/>
      <c r="K3581"/>
      <c r="L3581"/>
      <c r="M3581"/>
      <c r="N3581"/>
      <c r="O3581"/>
      <c r="P3581"/>
      <c r="Q3581" s="66"/>
      <c r="R3581" s="66"/>
    </row>
    <row r="3582" spans="7:18" x14ac:dyDescent="0.25">
      <c r="G3582"/>
      <c r="H3582"/>
      <c r="I3582"/>
      <c r="J3582"/>
      <c r="K3582"/>
      <c r="L3582"/>
      <c r="M3582"/>
      <c r="N3582"/>
      <c r="O3582"/>
      <c r="P3582"/>
      <c r="Q3582" s="66"/>
      <c r="R3582" s="66"/>
    </row>
    <row r="3583" spans="7:18" x14ac:dyDescent="0.25">
      <c r="G3583"/>
      <c r="H3583"/>
      <c r="I3583"/>
      <c r="J3583"/>
      <c r="K3583"/>
      <c r="L3583"/>
      <c r="M3583"/>
      <c r="N3583"/>
      <c r="O3583"/>
      <c r="P3583"/>
      <c r="Q3583" s="66"/>
      <c r="R3583" s="66"/>
    </row>
    <row r="3584" spans="7:18" x14ac:dyDescent="0.25">
      <c r="G3584"/>
      <c r="H3584"/>
      <c r="I3584"/>
      <c r="J3584"/>
      <c r="K3584"/>
      <c r="L3584"/>
      <c r="M3584"/>
      <c r="N3584"/>
      <c r="O3584"/>
      <c r="P3584"/>
      <c r="Q3584" s="66"/>
      <c r="R3584" s="66"/>
    </row>
    <row r="3585" spans="7:18" x14ac:dyDescent="0.25">
      <c r="G3585"/>
      <c r="H3585"/>
      <c r="I3585"/>
      <c r="J3585"/>
      <c r="K3585"/>
      <c r="L3585"/>
      <c r="M3585"/>
      <c r="N3585"/>
      <c r="O3585"/>
      <c r="P3585"/>
      <c r="Q3585" s="66"/>
      <c r="R3585" s="66"/>
    </row>
    <row r="3586" spans="7:18" x14ac:dyDescent="0.25">
      <c r="G3586"/>
      <c r="H3586"/>
      <c r="I3586"/>
      <c r="J3586"/>
      <c r="K3586"/>
      <c r="L3586"/>
      <c r="M3586"/>
      <c r="N3586"/>
      <c r="O3586"/>
      <c r="P3586"/>
      <c r="Q3586" s="66"/>
      <c r="R3586" s="66"/>
    </row>
    <row r="3587" spans="7:18" x14ac:dyDescent="0.25">
      <c r="G3587"/>
      <c r="H3587"/>
      <c r="I3587"/>
      <c r="J3587"/>
      <c r="K3587"/>
      <c r="L3587"/>
      <c r="M3587"/>
      <c r="N3587"/>
      <c r="O3587"/>
      <c r="P3587"/>
      <c r="Q3587" s="66"/>
      <c r="R3587" s="66"/>
    </row>
    <row r="3588" spans="7:18" x14ac:dyDescent="0.25">
      <c r="G3588"/>
      <c r="H3588"/>
      <c r="I3588"/>
      <c r="J3588"/>
      <c r="K3588"/>
      <c r="L3588"/>
      <c r="M3588"/>
      <c r="N3588"/>
      <c r="O3588"/>
      <c r="P3588"/>
      <c r="Q3588" s="66"/>
      <c r="R3588" s="66"/>
    </row>
    <row r="3589" spans="7:18" x14ac:dyDescent="0.25">
      <c r="G3589"/>
      <c r="H3589"/>
      <c r="I3589"/>
      <c r="J3589"/>
      <c r="K3589"/>
      <c r="L3589"/>
      <c r="M3589"/>
      <c r="N3589"/>
      <c r="O3589"/>
      <c r="P3589"/>
      <c r="Q3589" s="66"/>
      <c r="R3589" s="66"/>
    </row>
    <row r="3590" spans="7:18" x14ac:dyDescent="0.25">
      <c r="G3590"/>
      <c r="H3590"/>
      <c r="I3590"/>
      <c r="J3590"/>
      <c r="K3590"/>
      <c r="L3590"/>
      <c r="M3590"/>
      <c r="N3590"/>
      <c r="O3590"/>
      <c r="P3590"/>
      <c r="Q3590" s="66"/>
      <c r="R3590" s="66"/>
    </row>
    <row r="3591" spans="7:18" x14ac:dyDescent="0.25">
      <c r="G3591"/>
      <c r="H3591"/>
      <c r="I3591"/>
      <c r="J3591"/>
      <c r="K3591"/>
      <c r="L3591"/>
      <c r="M3591"/>
      <c r="N3591"/>
      <c r="O3591"/>
      <c r="P3591"/>
      <c r="Q3591" s="66"/>
      <c r="R3591" s="66"/>
    </row>
    <row r="3592" spans="7:18" x14ac:dyDescent="0.25">
      <c r="G3592"/>
      <c r="H3592"/>
      <c r="I3592"/>
      <c r="J3592"/>
      <c r="K3592"/>
      <c r="L3592"/>
      <c r="M3592"/>
      <c r="N3592"/>
      <c r="O3592"/>
      <c r="P3592"/>
      <c r="Q3592" s="66"/>
      <c r="R3592" s="66"/>
    </row>
    <row r="3593" spans="7:18" x14ac:dyDescent="0.25">
      <c r="G3593"/>
      <c r="H3593"/>
      <c r="I3593"/>
      <c r="J3593"/>
      <c r="K3593"/>
      <c r="L3593"/>
      <c r="M3593"/>
      <c r="N3593"/>
      <c r="O3593"/>
      <c r="P3593"/>
      <c r="Q3593" s="66"/>
      <c r="R3593" s="66"/>
    </row>
    <row r="3594" spans="7:18" x14ac:dyDescent="0.25">
      <c r="G3594"/>
      <c r="H3594"/>
      <c r="I3594"/>
      <c r="J3594"/>
      <c r="K3594"/>
      <c r="L3594"/>
      <c r="M3594"/>
      <c r="N3594"/>
      <c r="O3594"/>
      <c r="P3594"/>
      <c r="Q3594" s="66"/>
      <c r="R3594" s="66"/>
    </row>
    <row r="3595" spans="7:18" x14ac:dyDescent="0.25">
      <c r="G3595"/>
      <c r="H3595"/>
      <c r="I3595"/>
      <c r="J3595"/>
      <c r="K3595"/>
      <c r="L3595"/>
      <c r="M3595"/>
      <c r="N3595"/>
      <c r="O3595"/>
      <c r="P3595"/>
      <c r="Q3595" s="66"/>
      <c r="R3595" s="66"/>
    </row>
    <row r="3596" spans="7:18" x14ac:dyDescent="0.25">
      <c r="G3596"/>
      <c r="H3596"/>
      <c r="I3596"/>
      <c r="J3596"/>
      <c r="K3596"/>
      <c r="L3596"/>
      <c r="M3596"/>
      <c r="N3596"/>
      <c r="O3596"/>
      <c r="P3596"/>
      <c r="Q3596" s="66"/>
      <c r="R3596" s="66"/>
    </row>
    <row r="3597" spans="7:18" x14ac:dyDescent="0.25">
      <c r="G3597"/>
      <c r="H3597"/>
      <c r="I3597"/>
      <c r="J3597"/>
      <c r="K3597"/>
      <c r="L3597"/>
      <c r="M3597"/>
      <c r="N3597"/>
      <c r="O3597"/>
      <c r="P3597"/>
      <c r="Q3597" s="66"/>
      <c r="R3597" s="66"/>
    </row>
    <row r="3598" spans="7:18" x14ac:dyDescent="0.25">
      <c r="G3598"/>
      <c r="H3598"/>
      <c r="I3598"/>
      <c r="J3598"/>
      <c r="K3598"/>
      <c r="L3598"/>
      <c r="M3598"/>
      <c r="N3598"/>
      <c r="O3598"/>
      <c r="P3598"/>
      <c r="Q3598" s="66"/>
      <c r="R3598" s="66"/>
    </row>
    <row r="3599" spans="7:18" x14ac:dyDescent="0.25">
      <c r="G3599"/>
      <c r="H3599"/>
      <c r="I3599"/>
      <c r="J3599"/>
      <c r="K3599"/>
      <c r="L3599"/>
      <c r="M3599"/>
      <c r="N3599"/>
      <c r="O3599"/>
      <c r="P3599"/>
      <c r="Q3599" s="66"/>
      <c r="R3599" s="66"/>
    </row>
    <row r="3600" spans="7:18" x14ac:dyDescent="0.25">
      <c r="G3600"/>
      <c r="H3600"/>
      <c r="I3600"/>
      <c r="J3600"/>
      <c r="K3600"/>
      <c r="L3600"/>
      <c r="M3600"/>
      <c r="N3600"/>
      <c r="O3600"/>
      <c r="P3600"/>
      <c r="Q3600" s="66"/>
      <c r="R3600" s="66"/>
    </row>
    <row r="3601" spans="7:18" x14ac:dyDescent="0.25">
      <c r="G3601"/>
      <c r="H3601"/>
      <c r="I3601"/>
      <c r="J3601"/>
      <c r="K3601"/>
      <c r="L3601"/>
      <c r="M3601"/>
      <c r="N3601"/>
      <c r="O3601"/>
      <c r="P3601"/>
      <c r="Q3601" s="66"/>
      <c r="R3601" s="66"/>
    </row>
    <row r="3602" spans="7:18" x14ac:dyDescent="0.25">
      <c r="G3602"/>
      <c r="H3602"/>
      <c r="I3602"/>
      <c r="J3602"/>
      <c r="K3602"/>
      <c r="L3602"/>
      <c r="M3602"/>
      <c r="N3602"/>
      <c r="O3602"/>
      <c r="P3602"/>
      <c r="Q3602" s="66"/>
      <c r="R3602" s="66"/>
    </row>
    <row r="3603" spans="7:18" x14ac:dyDescent="0.25">
      <c r="G3603"/>
      <c r="H3603"/>
      <c r="I3603"/>
      <c r="J3603"/>
      <c r="K3603"/>
      <c r="L3603"/>
      <c r="M3603"/>
      <c r="N3603"/>
      <c r="O3603"/>
      <c r="P3603"/>
      <c r="Q3603" s="66"/>
      <c r="R3603" s="66"/>
    </row>
    <row r="3604" spans="7:18" x14ac:dyDescent="0.25">
      <c r="G3604"/>
      <c r="H3604"/>
      <c r="I3604"/>
      <c r="J3604"/>
      <c r="K3604"/>
      <c r="L3604"/>
      <c r="M3604"/>
      <c r="N3604"/>
      <c r="O3604"/>
      <c r="P3604"/>
      <c r="Q3604" s="66"/>
      <c r="R3604" s="66"/>
    </row>
    <row r="3605" spans="7:18" x14ac:dyDescent="0.25">
      <c r="G3605"/>
      <c r="H3605"/>
      <c r="I3605"/>
      <c r="J3605"/>
      <c r="K3605"/>
      <c r="L3605"/>
      <c r="M3605"/>
      <c r="N3605"/>
      <c r="O3605"/>
      <c r="P3605"/>
      <c r="Q3605" s="66"/>
      <c r="R3605" s="66"/>
    </row>
    <row r="3606" spans="7:18" x14ac:dyDescent="0.25">
      <c r="G3606"/>
      <c r="H3606"/>
      <c r="I3606"/>
      <c r="J3606"/>
      <c r="K3606"/>
      <c r="L3606"/>
      <c r="M3606"/>
      <c r="N3606"/>
      <c r="O3606"/>
      <c r="P3606"/>
      <c r="Q3606" s="66"/>
      <c r="R3606" s="66"/>
    </row>
    <row r="3607" spans="7:18" x14ac:dyDescent="0.25">
      <c r="G3607"/>
      <c r="H3607"/>
      <c r="I3607"/>
      <c r="J3607"/>
      <c r="K3607"/>
      <c r="L3607"/>
      <c r="M3607"/>
      <c r="N3607"/>
      <c r="O3607"/>
      <c r="P3607"/>
      <c r="Q3607" s="66"/>
      <c r="R3607" s="66"/>
    </row>
    <row r="3608" spans="7:18" x14ac:dyDescent="0.25">
      <c r="G3608"/>
      <c r="H3608"/>
      <c r="I3608"/>
      <c r="J3608"/>
      <c r="K3608"/>
      <c r="L3608"/>
      <c r="M3608"/>
      <c r="N3608"/>
      <c r="O3608"/>
      <c r="P3608"/>
      <c r="Q3608" s="66"/>
      <c r="R3608" s="66"/>
    </row>
    <row r="3609" spans="7:18" x14ac:dyDescent="0.25">
      <c r="G3609"/>
      <c r="H3609"/>
      <c r="I3609"/>
      <c r="J3609"/>
      <c r="K3609"/>
      <c r="L3609"/>
      <c r="M3609"/>
      <c r="N3609"/>
      <c r="O3609"/>
      <c r="P3609"/>
      <c r="Q3609" s="66"/>
      <c r="R3609" s="66"/>
    </row>
    <row r="3610" spans="7:18" x14ac:dyDescent="0.25">
      <c r="G3610"/>
      <c r="H3610"/>
      <c r="I3610"/>
      <c r="J3610"/>
      <c r="K3610"/>
      <c r="L3610"/>
      <c r="M3610"/>
      <c r="N3610"/>
      <c r="O3610"/>
      <c r="P3610"/>
      <c r="Q3610" s="66"/>
      <c r="R3610" s="66"/>
    </row>
    <row r="3611" spans="7:18" x14ac:dyDescent="0.25">
      <c r="G3611"/>
      <c r="H3611"/>
      <c r="I3611"/>
      <c r="J3611"/>
      <c r="K3611"/>
      <c r="L3611"/>
      <c r="M3611"/>
      <c r="N3611"/>
      <c r="O3611"/>
      <c r="P3611"/>
      <c r="Q3611" s="66"/>
      <c r="R3611" s="66"/>
    </row>
    <row r="3612" spans="7:18" x14ac:dyDescent="0.25">
      <c r="G3612"/>
      <c r="H3612"/>
      <c r="I3612"/>
      <c r="J3612"/>
      <c r="K3612"/>
      <c r="L3612"/>
      <c r="M3612"/>
      <c r="N3612"/>
      <c r="O3612"/>
      <c r="P3612"/>
      <c r="Q3612" s="66"/>
      <c r="R3612" s="66"/>
    </row>
    <row r="3613" spans="7:18" x14ac:dyDescent="0.25">
      <c r="G3613"/>
      <c r="H3613"/>
      <c r="I3613"/>
      <c r="J3613"/>
      <c r="K3613"/>
      <c r="L3613"/>
      <c r="M3613"/>
      <c r="N3613"/>
      <c r="O3613"/>
      <c r="P3613"/>
      <c r="Q3613" s="66"/>
      <c r="R3613" s="66"/>
    </row>
    <row r="3614" spans="7:18" x14ac:dyDescent="0.25">
      <c r="G3614"/>
      <c r="H3614"/>
      <c r="I3614"/>
      <c r="J3614"/>
      <c r="K3614"/>
      <c r="L3614"/>
      <c r="M3614"/>
      <c r="N3614"/>
      <c r="O3614"/>
      <c r="P3614"/>
      <c r="Q3614" s="66"/>
      <c r="R3614" s="66"/>
    </row>
    <row r="3615" spans="7:18" x14ac:dyDescent="0.25">
      <c r="G3615"/>
      <c r="H3615"/>
      <c r="I3615"/>
      <c r="J3615"/>
      <c r="K3615"/>
      <c r="L3615"/>
      <c r="M3615"/>
      <c r="N3615"/>
      <c r="O3615"/>
      <c r="P3615"/>
      <c r="Q3615" s="66"/>
      <c r="R3615" s="66"/>
    </row>
    <row r="3616" spans="7:18" x14ac:dyDescent="0.25">
      <c r="G3616"/>
      <c r="H3616"/>
      <c r="I3616"/>
      <c r="J3616"/>
      <c r="K3616"/>
      <c r="L3616"/>
      <c r="M3616"/>
      <c r="N3616"/>
      <c r="O3616"/>
      <c r="P3616"/>
      <c r="Q3616" s="66"/>
      <c r="R3616" s="66"/>
    </row>
    <row r="3617" spans="7:18" x14ac:dyDescent="0.25">
      <c r="G3617"/>
      <c r="H3617"/>
      <c r="I3617"/>
      <c r="J3617"/>
      <c r="K3617"/>
      <c r="L3617"/>
      <c r="M3617"/>
      <c r="N3617"/>
      <c r="O3617"/>
      <c r="P3617"/>
      <c r="Q3617" s="66"/>
      <c r="R3617" s="66"/>
    </row>
    <row r="3618" spans="7:18" x14ac:dyDescent="0.25">
      <c r="G3618"/>
      <c r="H3618"/>
      <c r="I3618"/>
      <c r="J3618"/>
      <c r="K3618"/>
      <c r="L3618"/>
      <c r="M3618"/>
      <c r="N3618"/>
      <c r="O3618"/>
      <c r="P3618"/>
      <c r="Q3618" s="66"/>
      <c r="R3618" s="66"/>
    </row>
    <row r="3619" spans="7:18" x14ac:dyDescent="0.25">
      <c r="G3619"/>
      <c r="H3619"/>
      <c r="I3619"/>
      <c r="J3619"/>
      <c r="K3619"/>
      <c r="L3619"/>
      <c r="M3619"/>
      <c r="N3619"/>
      <c r="O3619"/>
      <c r="P3619"/>
      <c r="Q3619" s="66"/>
      <c r="R3619" s="66"/>
    </row>
    <row r="3620" spans="7:18" x14ac:dyDescent="0.25">
      <c r="G3620"/>
      <c r="H3620"/>
      <c r="I3620"/>
      <c r="J3620"/>
      <c r="K3620"/>
      <c r="L3620"/>
      <c r="M3620"/>
      <c r="N3620"/>
      <c r="O3620"/>
      <c r="P3620"/>
      <c r="Q3620" s="66"/>
      <c r="R3620" s="66"/>
    </row>
    <row r="3621" spans="7:18" x14ac:dyDescent="0.25">
      <c r="G3621"/>
      <c r="H3621"/>
      <c r="I3621"/>
      <c r="J3621"/>
      <c r="K3621"/>
      <c r="L3621"/>
      <c r="M3621"/>
      <c r="N3621"/>
      <c r="O3621"/>
      <c r="P3621"/>
      <c r="Q3621" s="66"/>
      <c r="R3621" s="66"/>
    </row>
    <row r="3622" spans="7:18" x14ac:dyDescent="0.25">
      <c r="G3622"/>
      <c r="H3622"/>
      <c r="I3622"/>
      <c r="J3622"/>
      <c r="K3622"/>
      <c r="L3622"/>
      <c r="M3622"/>
      <c r="N3622"/>
      <c r="O3622"/>
      <c r="P3622"/>
      <c r="Q3622" s="66"/>
      <c r="R3622" s="66"/>
    </row>
    <row r="3623" spans="7:18" x14ac:dyDescent="0.25">
      <c r="G3623"/>
      <c r="H3623"/>
      <c r="I3623"/>
      <c r="J3623"/>
      <c r="K3623"/>
      <c r="L3623"/>
      <c r="M3623"/>
      <c r="N3623"/>
      <c r="O3623"/>
      <c r="P3623"/>
      <c r="Q3623" s="66"/>
      <c r="R3623" s="66"/>
    </row>
    <row r="3624" spans="7:18" x14ac:dyDescent="0.25">
      <c r="G3624"/>
      <c r="H3624"/>
      <c r="I3624"/>
      <c r="J3624"/>
      <c r="K3624"/>
      <c r="L3624"/>
      <c r="M3624"/>
      <c r="N3624"/>
      <c r="O3624"/>
      <c r="P3624"/>
      <c r="Q3624" s="66"/>
      <c r="R3624" s="66"/>
    </row>
    <row r="3625" spans="7:18" x14ac:dyDescent="0.25">
      <c r="G3625"/>
      <c r="H3625"/>
      <c r="I3625"/>
      <c r="J3625"/>
      <c r="K3625"/>
      <c r="L3625"/>
      <c r="M3625"/>
      <c r="N3625"/>
      <c r="O3625"/>
      <c r="P3625"/>
      <c r="Q3625" s="66"/>
      <c r="R3625" s="66"/>
    </row>
    <row r="3626" spans="7:18" x14ac:dyDescent="0.25">
      <c r="G3626"/>
      <c r="H3626"/>
      <c r="I3626"/>
      <c r="J3626"/>
      <c r="K3626"/>
      <c r="L3626"/>
      <c r="M3626"/>
      <c r="N3626"/>
      <c r="O3626"/>
      <c r="P3626"/>
      <c r="Q3626" s="66"/>
      <c r="R3626" s="66"/>
    </row>
    <row r="3627" spans="7:18" x14ac:dyDescent="0.25">
      <c r="G3627"/>
      <c r="H3627"/>
      <c r="I3627"/>
      <c r="J3627"/>
      <c r="K3627"/>
      <c r="L3627"/>
      <c r="M3627"/>
      <c r="N3627"/>
      <c r="O3627"/>
      <c r="P3627"/>
      <c r="Q3627" s="66"/>
      <c r="R3627" s="66"/>
    </row>
    <row r="3628" spans="7:18" x14ac:dyDescent="0.25">
      <c r="G3628"/>
      <c r="H3628"/>
      <c r="I3628"/>
      <c r="J3628"/>
      <c r="K3628"/>
      <c r="L3628"/>
      <c r="M3628"/>
      <c r="N3628"/>
      <c r="O3628"/>
      <c r="P3628"/>
      <c r="Q3628" s="66"/>
      <c r="R3628" s="66"/>
    </row>
    <row r="3629" spans="7:18" x14ac:dyDescent="0.25">
      <c r="G3629"/>
      <c r="H3629"/>
      <c r="I3629"/>
      <c r="J3629"/>
      <c r="K3629"/>
      <c r="L3629"/>
      <c r="M3629"/>
      <c r="N3629"/>
      <c r="O3629"/>
      <c r="P3629"/>
      <c r="Q3629" s="66"/>
      <c r="R3629" s="66"/>
    </row>
    <row r="3630" spans="7:18" x14ac:dyDescent="0.25">
      <c r="G3630"/>
      <c r="H3630"/>
      <c r="I3630"/>
      <c r="J3630"/>
      <c r="K3630"/>
      <c r="L3630"/>
      <c r="M3630"/>
      <c r="N3630"/>
      <c r="O3630"/>
      <c r="P3630"/>
      <c r="Q3630" s="66"/>
      <c r="R3630" s="66"/>
    </row>
    <row r="3631" spans="7:18" x14ac:dyDescent="0.25">
      <c r="G3631"/>
      <c r="H3631"/>
      <c r="I3631"/>
      <c r="J3631"/>
      <c r="K3631"/>
      <c r="L3631"/>
      <c r="M3631"/>
      <c r="N3631"/>
      <c r="O3631"/>
      <c r="P3631"/>
      <c r="Q3631" s="66"/>
      <c r="R3631" s="66"/>
    </row>
    <row r="3632" spans="7:18" x14ac:dyDescent="0.25">
      <c r="G3632"/>
      <c r="H3632"/>
      <c r="I3632"/>
      <c r="J3632"/>
      <c r="K3632"/>
      <c r="L3632"/>
      <c r="M3632"/>
      <c r="N3632"/>
      <c r="O3632"/>
      <c r="P3632"/>
      <c r="Q3632" s="66"/>
      <c r="R3632" s="66"/>
    </row>
    <row r="3633" spans="7:18" x14ac:dyDescent="0.25">
      <c r="G3633"/>
      <c r="H3633"/>
      <c r="I3633"/>
      <c r="J3633"/>
      <c r="K3633"/>
      <c r="L3633"/>
      <c r="M3633"/>
      <c r="N3633"/>
      <c r="O3633"/>
      <c r="P3633"/>
      <c r="Q3633" s="66"/>
      <c r="R3633" s="66"/>
    </row>
    <row r="3634" spans="7:18" x14ac:dyDescent="0.25">
      <c r="G3634"/>
      <c r="H3634"/>
      <c r="I3634"/>
      <c r="J3634"/>
      <c r="K3634"/>
      <c r="L3634"/>
      <c r="M3634"/>
      <c r="N3634"/>
      <c r="O3634"/>
      <c r="P3634"/>
      <c r="Q3634" s="66"/>
      <c r="R3634" s="66"/>
    </row>
    <row r="3635" spans="7:18" x14ac:dyDescent="0.25">
      <c r="G3635"/>
      <c r="H3635"/>
      <c r="I3635"/>
      <c r="J3635"/>
      <c r="K3635"/>
      <c r="L3635"/>
      <c r="M3635"/>
      <c r="N3635"/>
      <c r="O3635"/>
      <c r="P3635"/>
      <c r="Q3635" s="66"/>
      <c r="R3635" s="66"/>
    </row>
    <row r="3636" spans="7:18" x14ac:dyDescent="0.25">
      <c r="G3636"/>
      <c r="H3636"/>
      <c r="I3636"/>
      <c r="J3636"/>
      <c r="K3636"/>
      <c r="L3636"/>
      <c r="M3636"/>
      <c r="N3636"/>
      <c r="O3636"/>
      <c r="P3636"/>
      <c r="Q3636" s="66"/>
      <c r="R3636" s="66"/>
    </row>
    <row r="3637" spans="7:18" x14ac:dyDescent="0.25">
      <c r="G3637"/>
      <c r="H3637"/>
      <c r="I3637"/>
      <c r="J3637"/>
      <c r="K3637"/>
      <c r="L3637"/>
      <c r="M3637"/>
      <c r="N3637"/>
      <c r="O3637"/>
      <c r="P3637"/>
      <c r="Q3637" s="66"/>
      <c r="R3637" s="66"/>
    </row>
    <row r="3638" spans="7:18" x14ac:dyDescent="0.25">
      <c r="G3638"/>
      <c r="H3638"/>
      <c r="I3638"/>
      <c r="J3638"/>
      <c r="K3638"/>
      <c r="L3638"/>
      <c r="M3638"/>
      <c r="N3638"/>
      <c r="O3638"/>
      <c r="P3638"/>
      <c r="Q3638" s="66"/>
      <c r="R3638" s="66"/>
    </row>
    <row r="3639" spans="7:18" x14ac:dyDescent="0.25">
      <c r="G3639"/>
      <c r="H3639"/>
      <c r="I3639"/>
      <c r="J3639"/>
      <c r="K3639"/>
      <c r="L3639"/>
      <c r="M3639"/>
      <c r="N3639"/>
      <c r="O3639"/>
      <c r="P3639"/>
      <c r="Q3639" s="66"/>
      <c r="R3639" s="66"/>
    </row>
    <row r="3640" spans="7:18" x14ac:dyDescent="0.25">
      <c r="G3640"/>
      <c r="H3640"/>
      <c r="I3640"/>
      <c r="J3640"/>
      <c r="K3640"/>
      <c r="L3640"/>
      <c r="M3640"/>
      <c r="N3640"/>
      <c r="O3640"/>
      <c r="P3640"/>
      <c r="Q3640" s="66"/>
      <c r="R3640" s="66"/>
    </row>
    <row r="3641" spans="7:18" x14ac:dyDescent="0.25">
      <c r="G3641"/>
      <c r="H3641"/>
      <c r="I3641"/>
      <c r="J3641"/>
      <c r="K3641"/>
      <c r="L3641"/>
      <c r="M3641"/>
      <c r="N3641"/>
      <c r="O3641"/>
      <c r="P3641"/>
      <c r="Q3641" s="66"/>
      <c r="R3641" s="66"/>
    </row>
    <row r="3642" spans="7:18" x14ac:dyDescent="0.25">
      <c r="G3642"/>
      <c r="H3642"/>
      <c r="I3642"/>
      <c r="J3642"/>
      <c r="K3642"/>
      <c r="L3642"/>
      <c r="M3642"/>
      <c r="N3642"/>
      <c r="O3642"/>
      <c r="P3642"/>
      <c r="Q3642" s="66"/>
      <c r="R3642" s="66"/>
    </row>
    <row r="3643" spans="7:18" x14ac:dyDescent="0.25">
      <c r="G3643"/>
      <c r="H3643"/>
      <c r="I3643"/>
      <c r="J3643"/>
      <c r="K3643"/>
      <c r="L3643"/>
      <c r="M3643"/>
      <c r="N3643"/>
      <c r="O3643"/>
      <c r="P3643"/>
      <c r="Q3643" s="66"/>
      <c r="R3643" s="66"/>
    </row>
    <row r="3644" spans="7:18" x14ac:dyDescent="0.25">
      <c r="G3644"/>
      <c r="H3644"/>
      <c r="I3644"/>
      <c r="J3644"/>
      <c r="K3644"/>
      <c r="L3644"/>
      <c r="M3644"/>
      <c r="N3644"/>
      <c r="O3644"/>
      <c r="P3644"/>
      <c r="Q3644" s="66"/>
      <c r="R3644" s="66"/>
    </row>
    <row r="3645" spans="7:18" x14ac:dyDescent="0.25">
      <c r="G3645"/>
      <c r="H3645"/>
      <c r="I3645"/>
      <c r="J3645"/>
      <c r="K3645"/>
      <c r="L3645"/>
      <c r="M3645"/>
      <c r="N3645"/>
      <c r="O3645"/>
      <c r="P3645"/>
      <c r="Q3645" s="66"/>
      <c r="R3645" s="66"/>
    </row>
    <row r="3646" spans="7:18" x14ac:dyDescent="0.25">
      <c r="G3646"/>
      <c r="H3646"/>
      <c r="I3646"/>
      <c r="J3646"/>
      <c r="K3646"/>
      <c r="L3646"/>
      <c r="M3646"/>
      <c r="N3646"/>
      <c r="O3646"/>
      <c r="P3646"/>
      <c r="Q3646" s="66"/>
      <c r="R3646" s="66"/>
    </row>
    <row r="3647" spans="7:18" x14ac:dyDescent="0.25">
      <c r="G3647"/>
      <c r="H3647"/>
      <c r="I3647"/>
      <c r="J3647"/>
      <c r="K3647"/>
      <c r="L3647"/>
      <c r="M3647"/>
      <c r="N3647"/>
      <c r="O3647"/>
      <c r="P3647"/>
      <c r="Q3647" s="66"/>
      <c r="R3647" s="66"/>
    </row>
    <row r="3648" spans="7:18" x14ac:dyDescent="0.25">
      <c r="G3648"/>
      <c r="H3648"/>
      <c r="I3648"/>
      <c r="J3648"/>
      <c r="K3648"/>
      <c r="L3648"/>
      <c r="M3648"/>
      <c r="N3648"/>
      <c r="O3648"/>
      <c r="P3648"/>
      <c r="Q3648" s="66"/>
      <c r="R3648" s="66"/>
    </row>
    <row r="3649" spans="7:18" x14ac:dyDescent="0.25">
      <c r="G3649"/>
      <c r="H3649"/>
      <c r="I3649"/>
      <c r="J3649"/>
      <c r="K3649"/>
      <c r="L3649"/>
      <c r="M3649"/>
      <c r="N3649"/>
      <c r="O3649"/>
      <c r="P3649"/>
      <c r="Q3649" s="66"/>
      <c r="R3649" s="66"/>
    </row>
    <row r="3650" spans="7:18" x14ac:dyDescent="0.25">
      <c r="G3650"/>
      <c r="H3650"/>
      <c r="I3650"/>
      <c r="J3650"/>
      <c r="K3650"/>
      <c r="L3650"/>
      <c r="M3650"/>
      <c r="N3650"/>
      <c r="O3650"/>
      <c r="P3650"/>
      <c r="Q3650" s="66"/>
      <c r="R3650" s="66"/>
    </row>
    <row r="3651" spans="7:18" x14ac:dyDescent="0.25">
      <c r="G3651"/>
      <c r="H3651"/>
      <c r="I3651"/>
      <c r="J3651"/>
      <c r="K3651"/>
      <c r="L3651"/>
      <c r="M3651"/>
      <c r="N3651"/>
      <c r="O3651"/>
      <c r="P3651"/>
      <c r="Q3651" s="66"/>
      <c r="R3651" s="66"/>
    </row>
    <row r="3652" spans="7:18" x14ac:dyDescent="0.25">
      <c r="G3652"/>
      <c r="H3652"/>
      <c r="I3652"/>
      <c r="J3652"/>
      <c r="K3652"/>
      <c r="L3652"/>
      <c r="M3652"/>
      <c r="N3652"/>
      <c r="O3652"/>
      <c r="P3652"/>
      <c r="Q3652" s="66"/>
      <c r="R3652" s="66"/>
    </row>
    <row r="3653" spans="7:18" x14ac:dyDescent="0.25">
      <c r="G3653"/>
      <c r="H3653"/>
      <c r="I3653"/>
      <c r="J3653"/>
      <c r="K3653"/>
      <c r="L3653"/>
      <c r="M3653"/>
      <c r="N3653"/>
      <c r="O3653"/>
      <c r="P3653"/>
      <c r="Q3653" s="66"/>
      <c r="R3653" s="66"/>
    </row>
    <row r="3654" spans="7:18" x14ac:dyDescent="0.25">
      <c r="G3654"/>
      <c r="H3654"/>
      <c r="I3654"/>
      <c r="J3654"/>
      <c r="K3654"/>
      <c r="L3654"/>
      <c r="M3654"/>
      <c r="N3654"/>
      <c r="O3654"/>
      <c r="P3654"/>
      <c r="Q3654" s="66"/>
      <c r="R3654" s="66"/>
    </row>
    <row r="3655" spans="7:18" x14ac:dyDescent="0.25">
      <c r="G3655"/>
      <c r="H3655"/>
      <c r="I3655"/>
      <c r="J3655"/>
      <c r="K3655"/>
      <c r="L3655"/>
      <c r="M3655"/>
      <c r="N3655"/>
      <c r="O3655"/>
      <c r="P3655"/>
      <c r="Q3655" s="66"/>
      <c r="R3655" s="66"/>
    </row>
    <row r="3656" spans="7:18" x14ac:dyDescent="0.25">
      <c r="G3656"/>
      <c r="H3656"/>
      <c r="I3656"/>
      <c r="J3656"/>
      <c r="K3656"/>
      <c r="L3656"/>
      <c r="M3656"/>
      <c r="N3656"/>
      <c r="O3656"/>
      <c r="P3656"/>
      <c r="Q3656" s="66"/>
      <c r="R3656" s="66"/>
    </row>
    <row r="3657" spans="7:18" x14ac:dyDescent="0.25">
      <c r="G3657"/>
      <c r="H3657"/>
      <c r="I3657"/>
      <c r="J3657"/>
      <c r="K3657"/>
      <c r="L3657"/>
      <c r="M3657"/>
      <c r="N3657"/>
      <c r="O3657"/>
      <c r="P3657"/>
      <c r="Q3657" s="66"/>
      <c r="R3657" s="66"/>
    </row>
    <row r="3658" spans="7:18" x14ac:dyDescent="0.25">
      <c r="G3658"/>
      <c r="H3658"/>
      <c r="I3658"/>
      <c r="J3658"/>
      <c r="K3658"/>
      <c r="L3658"/>
      <c r="M3658"/>
      <c r="N3658"/>
      <c r="O3658"/>
      <c r="P3658"/>
      <c r="Q3658" s="66"/>
      <c r="R3658" s="66"/>
    </row>
    <row r="3659" spans="7:18" x14ac:dyDescent="0.25">
      <c r="G3659"/>
      <c r="H3659"/>
      <c r="I3659"/>
      <c r="J3659"/>
      <c r="K3659"/>
      <c r="L3659"/>
      <c r="M3659"/>
      <c r="N3659"/>
      <c r="O3659"/>
      <c r="P3659"/>
      <c r="Q3659" s="66"/>
      <c r="R3659" s="66"/>
    </row>
    <row r="3660" spans="7:18" x14ac:dyDescent="0.25">
      <c r="G3660"/>
      <c r="H3660"/>
      <c r="I3660"/>
      <c r="J3660"/>
      <c r="K3660"/>
      <c r="L3660"/>
      <c r="M3660"/>
      <c r="N3660"/>
      <c r="O3660"/>
      <c r="P3660"/>
      <c r="Q3660" s="66"/>
      <c r="R3660" s="66"/>
    </row>
    <row r="3661" spans="7:18" x14ac:dyDescent="0.25">
      <c r="G3661"/>
      <c r="H3661"/>
      <c r="I3661"/>
      <c r="J3661"/>
      <c r="K3661"/>
      <c r="L3661"/>
      <c r="M3661"/>
      <c r="N3661"/>
      <c r="O3661"/>
      <c r="P3661"/>
      <c r="Q3661" s="66"/>
      <c r="R3661" s="66"/>
    </row>
    <row r="3662" spans="7:18" x14ac:dyDescent="0.25">
      <c r="G3662"/>
      <c r="H3662"/>
      <c r="I3662"/>
      <c r="J3662"/>
      <c r="K3662"/>
      <c r="L3662"/>
      <c r="M3662"/>
      <c r="N3662"/>
      <c r="O3662"/>
      <c r="P3662"/>
      <c r="Q3662" s="66"/>
      <c r="R3662" s="66"/>
    </row>
    <row r="3663" spans="7:18" x14ac:dyDescent="0.25">
      <c r="G3663"/>
      <c r="H3663"/>
      <c r="I3663"/>
      <c r="J3663"/>
      <c r="K3663"/>
      <c r="L3663"/>
      <c r="M3663"/>
      <c r="N3663"/>
      <c r="O3663"/>
      <c r="P3663"/>
      <c r="Q3663" s="66"/>
      <c r="R3663" s="66"/>
    </row>
    <row r="3664" spans="7:18" x14ac:dyDescent="0.25">
      <c r="G3664"/>
      <c r="H3664"/>
      <c r="I3664"/>
      <c r="J3664"/>
      <c r="K3664"/>
      <c r="L3664"/>
      <c r="M3664"/>
      <c r="N3664"/>
      <c r="O3664"/>
      <c r="P3664"/>
      <c r="Q3664" s="66"/>
      <c r="R3664" s="66"/>
    </row>
    <row r="3665" spans="7:18" x14ac:dyDescent="0.25">
      <c r="G3665"/>
      <c r="H3665"/>
      <c r="I3665"/>
      <c r="J3665"/>
      <c r="K3665"/>
      <c r="L3665"/>
      <c r="M3665"/>
      <c r="N3665"/>
      <c r="O3665"/>
      <c r="P3665"/>
      <c r="Q3665" s="66"/>
      <c r="R3665" s="66"/>
    </row>
    <row r="3666" spans="7:18" x14ac:dyDescent="0.25">
      <c r="G3666"/>
      <c r="H3666"/>
      <c r="I3666"/>
      <c r="J3666"/>
      <c r="K3666"/>
      <c r="L3666"/>
      <c r="M3666"/>
      <c r="N3666"/>
      <c r="O3666"/>
      <c r="P3666"/>
      <c r="Q3666" s="66"/>
      <c r="R3666" s="66"/>
    </row>
    <row r="3667" spans="7:18" x14ac:dyDescent="0.25">
      <c r="G3667"/>
      <c r="H3667"/>
      <c r="I3667"/>
      <c r="J3667"/>
      <c r="K3667"/>
      <c r="L3667"/>
      <c r="M3667"/>
      <c r="N3667"/>
      <c r="O3667"/>
      <c r="P3667"/>
      <c r="Q3667" s="66"/>
      <c r="R3667" s="66"/>
    </row>
    <row r="3668" spans="7:18" x14ac:dyDescent="0.25">
      <c r="G3668"/>
      <c r="H3668"/>
      <c r="I3668"/>
      <c r="J3668"/>
      <c r="K3668"/>
      <c r="L3668"/>
      <c r="M3668"/>
      <c r="N3668"/>
      <c r="O3668"/>
      <c r="P3668"/>
      <c r="Q3668" s="66"/>
      <c r="R3668" s="66"/>
    </row>
    <row r="3669" spans="7:18" x14ac:dyDescent="0.25">
      <c r="G3669"/>
      <c r="H3669"/>
      <c r="I3669"/>
      <c r="J3669"/>
      <c r="K3669"/>
      <c r="L3669"/>
      <c r="M3669"/>
      <c r="N3669"/>
      <c r="O3669"/>
      <c r="P3669"/>
      <c r="Q3669" s="66"/>
      <c r="R3669" s="66"/>
    </row>
    <row r="3670" spans="7:18" x14ac:dyDescent="0.25">
      <c r="G3670"/>
      <c r="H3670"/>
      <c r="I3670"/>
      <c r="J3670"/>
      <c r="K3670"/>
      <c r="L3670"/>
      <c r="M3670"/>
      <c r="N3670"/>
      <c r="O3670"/>
      <c r="P3670"/>
      <c r="Q3670" s="66"/>
      <c r="R3670" s="66"/>
    </row>
    <row r="3671" spans="7:18" x14ac:dyDescent="0.25">
      <c r="G3671"/>
      <c r="H3671"/>
      <c r="I3671"/>
      <c r="J3671"/>
      <c r="K3671"/>
      <c r="L3671"/>
      <c r="M3671"/>
      <c r="N3671"/>
      <c r="O3671"/>
      <c r="P3671"/>
      <c r="Q3671" s="66"/>
      <c r="R3671" s="66"/>
    </row>
    <row r="3672" spans="7:18" x14ac:dyDescent="0.25">
      <c r="G3672"/>
      <c r="H3672"/>
      <c r="I3672"/>
      <c r="J3672"/>
      <c r="K3672"/>
      <c r="L3672"/>
      <c r="M3672"/>
      <c r="N3672"/>
      <c r="O3672"/>
      <c r="P3672"/>
      <c r="Q3672" s="66"/>
      <c r="R3672" s="66"/>
    </row>
    <row r="3673" spans="7:18" x14ac:dyDescent="0.25">
      <c r="G3673"/>
      <c r="H3673"/>
      <c r="I3673"/>
      <c r="J3673"/>
      <c r="K3673"/>
      <c r="L3673"/>
      <c r="M3673"/>
      <c r="N3673"/>
      <c r="O3673"/>
      <c r="P3673"/>
      <c r="Q3673" s="66"/>
      <c r="R3673" s="66"/>
    </row>
    <row r="3674" spans="7:18" x14ac:dyDescent="0.25">
      <c r="G3674"/>
      <c r="H3674"/>
      <c r="I3674"/>
      <c r="J3674"/>
      <c r="K3674"/>
      <c r="L3674"/>
      <c r="M3674"/>
      <c r="N3674"/>
      <c r="O3674"/>
      <c r="P3674"/>
      <c r="Q3674" s="66"/>
      <c r="R3674" s="66"/>
    </row>
    <row r="3675" spans="7:18" x14ac:dyDescent="0.25">
      <c r="G3675"/>
      <c r="H3675"/>
      <c r="I3675"/>
      <c r="J3675"/>
      <c r="K3675"/>
      <c r="L3675"/>
      <c r="M3675"/>
      <c r="N3675"/>
      <c r="O3675"/>
      <c r="P3675"/>
      <c r="Q3675" s="66"/>
      <c r="R3675" s="66"/>
    </row>
    <row r="3676" spans="7:18" x14ac:dyDescent="0.25">
      <c r="G3676"/>
      <c r="H3676"/>
      <c r="I3676"/>
      <c r="J3676"/>
      <c r="K3676"/>
      <c r="L3676"/>
      <c r="M3676"/>
      <c r="N3676"/>
      <c r="O3676"/>
      <c r="P3676"/>
      <c r="Q3676" s="66"/>
      <c r="R3676" s="66"/>
    </row>
    <row r="3677" spans="7:18" x14ac:dyDescent="0.25">
      <c r="G3677"/>
      <c r="H3677"/>
      <c r="I3677"/>
      <c r="J3677"/>
      <c r="K3677"/>
      <c r="L3677"/>
      <c r="M3677"/>
      <c r="N3677"/>
      <c r="O3677"/>
      <c r="P3677"/>
      <c r="Q3677" s="66"/>
      <c r="R3677" s="66"/>
    </row>
    <row r="3678" spans="7:18" x14ac:dyDescent="0.25">
      <c r="G3678"/>
      <c r="H3678"/>
      <c r="I3678"/>
      <c r="J3678"/>
      <c r="K3678"/>
      <c r="L3678"/>
      <c r="M3678"/>
      <c r="N3678"/>
      <c r="O3678"/>
      <c r="P3678"/>
      <c r="Q3678" s="66"/>
      <c r="R3678" s="66"/>
    </row>
    <row r="3679" spans="7:18" x14ac:dyDescent="0.25">
      <c r="G3679"/>
      <c r="H3679"/>
      <c r="I3679"/>
      <c r="J3679"/>
      <c r="K3679"/>
      <c r="L3679"/>
      <c r="M3679"/>
      <c r="N3679"/>
      <c r="O3679"/>
      <c r="P3679"/>
      <c r="Q3679" s="66"/>
      <c r="R3679" s="66"/>
    </row>
    <row r="3680" spans="7:18" x14ac:dyDescent="0.25">
      <c r="G3680"/>
      <c r="H3680"/>
      <c r="I3680"/>
      <c r="J3680"/>
      <c r="K3680"/>
      <c r="L3680"/>
      <c r="M3680"/>
      <c r="N3680"/>
      <c r="O3680"/>
      <c r="P3680"/>
      <c r="Q3680" s="66"/>
      <c r="R3680" s="66"/>
    </row>
    <row r="3681" spans="7:18" x14ac:dyDescent="0.25">
      <c r="G3681"/>
      <c r="H3681"/>
      <c r="I3681"/>
      <c r="J3681"/>
      <c r="K3681"/>
      <c r="L3681"/>
      <c r="M3681"/>
      <c r="N3681"/>
      <c r="O3681"/>
      <c r="P3681"/>
      <c r="Q3681" s="66"/>
      <c r="R3681" s="66"/>
    </row>
    <row r="3682" spans="7:18" x14ac:dyDescent="0.25">
      <c r="G3682"/>
      <c r="H3682"/>
      <c r="I3682"/>
      <c r="J3682"/>
      <c r="K3682"/>
      <c r="L3682"/>
      <c r="M3682"/>
      <c r="N3682"/>
      <c r="O3682"/>
      <c r="P3682"/>
      <c r="Q3682" s="66"/>
      <c r="R3682" s="66"/>
    </row>
    <row r="3683" spans="7:18" x14ac:dyDescent="0.25">
      <c r="G3683"/>
      <c r="H3683"/>
      <c r="I3683"/>
      <c r="J3683"/>
      <c r="K3683"/>
      <c r="L3683"/>
      <c r="M3683"/>
      <c r="N3683"/>
      <c r="O3683"/>
      <c r="P3683"/>
      <c r="Q3683" s="66"/>
      <c r="R3683" s="66"/>
    </row>
    <row r="3684" spans="7:18" x14ac:dyDescent="0.25">
      <c r="G3684"/>
      <c r="H3684"/>
      <c r="I3684"/>
      <c r="J3684"/>
      <c r="K3684"/>
      <c r="L3684"/>
      <c r="M3684"/>
      <c r="N3684"/>
      <c r="O3684"/>
      <c r="P3684"/>
      <c r="Q3684" s="66"/>
      <c r="R3684" s="66"/>
    </row>
    <row r="3685" spans="7:18" x14ac:dyDescent="0.25">
      <c r="G3685"/>
      <c r="H3685"/>
      <c r="I3685"/>
      <c r="J3685"/>
      <c r="K3685"/>
      <c r="L3685"/>
      <c r="M3685"/>
      <c r="N3685"/>
      <c r="O3685"/>
      <c r="P3685"/>
      <c r="Q3685" s="66"/>
      <c r="R3685" s="66"/>
    </row>
    <row r="3686" spans="7:18" x14ac:dyDescent="0.25">
      <c r="G3686"/>
      <c r="H3686"/>
      <c r="I3686"/>
      <c r="J3686"/>
      <c r="K3686"/>
      <c r="L3686"/>
      <c r="M3686"/>
      <c r="N3686"/>
      <c r="O3686"/>
      <c r="P3686"/>
      <c r="Q3686" s="66"/>
      <c r="R3686" s="66"/>
    </row>
    <row r="3687" spans="7:18" x14ac:dyDescent="0.25">
      <c r="G3687"/>
      <c r="H3687"/>
      <c r="I3687"/>
      <c r="J3687"/>
      <c r="K3687"/>
      <c r="L3687"/>
      <c r="M3687"/>
      <c r="N3687"/>
      <c r="O3687"/>
      <c r="P3687"/>
      <c r="Q3687" s="66"/>
      <c r="R3687" s="66"/>
    </row>
    <row r="3688" spans="7:18" x14ac:dyDescent="0.25">
      <c r="G3688"/>
      <c r="H3688"/>
      <c r="I3688"/>
      <c r="J3688"/>
      <c r="K3688"/>
      <c r="L3688"/>
      <c r="M3688"/>
      <c r="N3688"/>
      <c r="O3688"/>
      <c r="P3688"/>
      <c r="Q3688" s="66"/>
      <c r="R3688" s="66"/>
    </row>
    <row r="3689" spans="7:18" x14ac:dyDescent="0.25">
      <c r="G3689"/>
      <c r="H3689"/>
      <c r="I3689"/>
      <c r="J3689"/>
      <c r="K3689"/>
      <c r="L3689"/>
      <c r="M3689"/>
      <c r="N3689"/>
      <c r="O3689"/>
      <c r="P3689"/>
      <c r="Q3689" s="66"/>
      <c r="R3689" s="66"/>
    </row>
    <row r="3690" spans="7:18" x14ac:dyDescent="0.25">
      <c r="G3690"/>
      <c r="H3690"/>
      <c r="I3690"/>
      <c r="J3690"/>
      <c r="K3690"/>
      <c r="L3690"/>
      <c r="M3690"/>
      <c r="N3690"/>
      <c r="O3690"/>
      <c r="P3690"/>
      <c r="Q3690" s="66"/>
      <c r="R3690" s="66"/>
    </row>
    <row r="3691" spans="7:18" x14ac:dyDescent="0.25">
      <c r="G3691"/>
      <c r="H3691"/>
      <c r="I3691"/>
      <c r="J3691"/>
      <c r="K3691"/>
      <c r="L3691"/>
      <c r="M3691"/>
      <c r="N3691"/>
      <c r="O3691"/>
      <c r="P3691"/>
      <c r="Q3691" s="66"/>
      <c r="R3691" s="66"/>
    </row>
    <row r="3692" spans="7:18" x14ac:dyDescent="0.25">
      <c r="G3692"/>
      <c r="H3692"/>
      <c r="I3692"/>
      <c r="J3692"/>
      <c r="K3692"/>
      <c r="L3692"/>
      <c r="M3692"/>
      <c r="N3692"/>
      <c r="O3692"/>
      <c r="P3692"/>
      <c r="Q3692" s="66"/>
      <c r="R3692" s="66"/>
    </row>
    <row r="3693" spans="7:18" x14ac:dyDescent="0.25">
      <c r="G3693"/>
      <c r="H3693"/>
      <c r="I3693"/>
      <c r="J3693"/>
      <c r="K3693"/>
      <c r="L3693"/>
      <c r="M3693"/>
      <c r="N3693"/>
      <c r="O3693"/>
      <c r="P3693"/>
      <c r="Q3693" s="66"/>
      <c r="R3693" s="66"/>
    </row>
    <row r="3694" spans="7:18" x14ac:dyDescent="0.25">
      <c r="G3694"/>
      <c r="H3694"/>
      <c r="I3694"/>
      <c r="J3694"/>
      <c r="K3694"/>
      <c r="L3694"/>
      <c r="M3694"/>
      <c r="N3694"/>
      <c r="O3694"/>
      <c r="P3694"/>
      <c r="Q3694" s="66"/>
      <c r="R3694" s="66"/>
    </row>
    <row r="3695" spans="7:18" x14ac:dyDescent="0.25">
      <c r="G3695"/>
      <c r="H3695"/>
      <c r="I3695"/>
      <c r="J3695"/>
      <c r="K3695"/>
      <c r="L3695"/>
      <c r="M3695"/>
      <c r="N3695"/>
      <c r="O3695"/>
      <c r="P3695"/>
      <c r="Q3695" s="66"/>
      <c r="R3695" s="66"/>
    </row>
    <row r="3696" spans="7:18" x14ac:dyDescent="0.25">
      <c r="G3696"/>
      <c r="H3696"/>
      <c r="I3696"/>
      <c r="J3696"/>
      <c r="K3696"/>
      <c r="L3696"/>
      <c r="M3696"/>
      <c r="N3696"/>
      <c r="O3696"/>
      <c r="P3696"/>
      <c r="Q3696" s="66"/>
      <c r="R3696" s="66"/>
    </row>
    <row r="3697" spans="7:18" x14ac:dyDescent="0.25">
      <c r="G3697"/>
      <c r="H3697"/>
      <c r="I3697"/>
      <c r="J3697"/>
      <c r="K3697"/>
      <c r="L3697"/>
      <c r="M3697"/>
      <c r="N3697"/>
      <c r="O3697"/>
      <c r="P3697"/>
      <c r="Q3697" s="66"/>
      <c r="R3697" s="66"/>
    </row>
    <row r="3698" spans="7:18" x14ac:dyDescent="0.25">
      <c r="G3698"/>
      <c r="H3698"/>
      <c r="I3698"/>
      <c r="J3698"/>
      <c r="K3698"/>
      <c r="L3698"/>
      <c r="M3698"/>
      <c r="N3698"/>
      <c r="O3698"/>
      <c r="P3698"/>
      <c r="Q3698" s="66"/>
      <c r="R3698" s="66"/>
    </row>
    <row r="3699" spans="7:18" x14ac:dyDescent="0.25">
      <c r="G3699"/>
      <c r="H3699"/>
      <c r="I3699"/>
      <c r="J3699"/>
      <c r="K3699"/>
      <c r="L3699"/>
      <c r="M3699"/>
      <c r="N3699"/>
      <c r="O3699"/>
      <c r="P3699"/>
      <c r="Q3699" s="66"/>
      <c r="R3699" s="66"/>
    </row>
    <row r="3700" spans="7:18" x14ac:dyDescent="0.25">
      <c r="G3700"/>
      <c r="H3700"/>
      <c r="I3700"/>
      <c r="J3700"/>
      <c r="K3700"/>
      <c r="L3700"/>
      <c r="M3700"/>
      <c r="N3700"/>
      <c r="O3700"/>
      <c r="P3700"/>
      <c r="Q3700" s="66"/>
      <c r="R3700" s="66"/>
    </row>
    <row r="3701" spans="7:18" x14ac:dyDescent="0.25">
      <c r="G3701"/>
      <c r="H3701"/>
      <c r="I3701"/>
      <c r="J3701"/>
      <c r="K3701"/>
      <c r="L3701"/>
      <c r="M3701"/>
      <c r="N3701"/>
      <c r="O3701"/>
      <c r="P3701"/>
      <c r="Q3701" s="66"/>
      <c r="R3701" s="66"/>
    </row>
    <row r="3702" spans="7:18" x14ac:dyDescent="0.25">
      <c r="G3702"/>
      <c r="H3702"/>
      <c r="I3702"/>
      <c r="J3702"/>
      <c r="K3702"/>
      <c r="L3702"/>
      <c r="M3702"/>
      <c r="N3702"/>
      <c r="O3702"/>
      <c r="P3702"/>
      <c r="Q3702" s="66"/>
      <c r="R3702" s="66"/>
    </row>
    <row r="3703" spans="7:18" x14ac:dyDescent="0.25">
      <c r="G3703"/>
      <c r="H3703"/>
      <c r="I3703"/>
      <c r="J3703"/>
      <c r="K3703"/>
      <c r="L3703"/>
      <c r="M3703"/>
      <c r="N3703"/>
      <c r="O3703"/>
      <c r="P3703"/>
      <c r="Q3703" s="66"/>
      <c r="R3703" s="66"/>
    </row>
    <row r="3704" spans="7:18" x14ac:dyDescent="0.25">
      <c r="G3704"/>
      <c r="H3704"/>
      <c r="I3704"/>
      <c r="J3704"/>
      <c r="K3704"/>
      <c r="L3704"/>
      <c r="M3704"/>
      <c r="N3704"/>
      <c r="O3704"/>
      <c r="P3704"/>
      <c r="Q3704" s="66"/>
      <c r="R3704" s="66"/>
    </row>
    <row r="3705" spans="7:18" x14ac:dyDescent="0.25">
      <c r="G3705"/>
      <c r="H3705"/>
      <c r="I3705"/>
      <c r="J3705"/>
      <c r="K3705"/>
      <c r="L3705"/>
      <c r="M3705"/>
      <c r="N3705"/>
      <c r="O3705"/>
      <c r="P3705"/>
      <c r="Q3705" s="66"/>
      <c r="R3705" s="66"/>
    </row>
    <row r="3706" spans="7:18" x14ac:dyDescent="0.25">
      <c r="G3706"/>
      <c r="H3706"/>
      <c r="I3706"/>
      <c r="J3706"/>
      <c r="K3706"/>
      <c r="L3706"/>
      <c r="M3706"/>
      <c r="N3706"/>
      <c r="O3706"/>
      <c r="P3706"/>
      <c r="Q3706" s="66"/>
      <c r="R3706" s="66"/>
    </row>
    <row r="3707" spans="7:18" x14ac:dyDescent="0.25">
      <c r="G3707"/>
      <c r="H3707"/>
      <c r="I3707"/>
      <c r="J3707"/>
      <c r="K3707"/>
      <c r="L3707"/>
      <c r="M3707"/>
      <c r="N3707"/>
      <c r="O3707"/>
      <c r="P3707"/>
      <c r="Q3707" s="66"/>
      <c r="R3707" s="66"/>
    </row>
    <row r="3708" spans="7:18" x14ac:dyDescent="0.25">
      <c r="G3708"/>
      <c r="H3708"/>
      <c r="I3708"/>
      <c r="J3708"/>
      <c r="K3708"/>
      <c r="L3708"/>
      <c r="M3708"/>
      <c r="N3708"/>
      <c r="O3708"/>
      <c r="P3708"/>
      <c r="Q3708" s="66"/>
      <c r="R3708" s="66"/>
    </row>
    <row r="3709" spans="7:18" x14ac:dyDescent="0.25">
      <c r="G3709"/>
      <c r="H3709"/>
      <c r="I3709"/>
      <c r="J3709"/>
      <c r="K3709"/>
      <c r="L3709"/>
      <c r="M3709"/>
      <c r="N3709"/>
      <c r="O3709"/>
      <c r="P3709"/>
      <c r="Q3709" s="66"/>
      <c r="R3709" s="66"/>
    </row>
    <row r="3710" spans="7:18" x14ac:dyDescent="0.25">
      <c r="G3710"/>
      <c r="H3710"/>
      <c r="I3710"/>
      <c r="J3710"/>
      <c r="K3710"/>
      <c r="L3710"/>
      <c r="M3710"/>
      <c r="N3710"/>
      <c r="O3710"/>
      <c r="P3710"/>
      <c r="Q3710" s="66"/>
      <c r="R3710" s="66"/>
    </row>
    <row r="3711" spans="7:18" x14ac:dyDescent="0.25">
      <c r="G3711"/>
      <c r="H3711"/>
      <c r="I3711"/>
      <c r="J3711"/>
      <c r="K3711"/>
      <c r="L3711"/>
      <c r="M3711"/>
      <c r="N3711"/>
      <c r="O3711"/>
      <c r="P3711"/>
      <c r="Q3711" s="66"/>
      <c r="R3711" s="66"/>
    </row>
    <row r="3712" spans="7:18" x14ac:dyDescent="0.25">
      <c r="G3712"/>
      <c r="H3712"/>
      <c r="I3712"/>
      <c r="J3712"/>
      <c r="K3712"/>
      <c r="L3712"/>
      <c r="M3712"/>
      <c r="N3712"/>
      <c r="O3712"/>
      <c r="P3712"/>
      <c r="Q3712" s="66"/>
      <c r="R3712" s="66"/>
    </row>
    <row r="3713" spans="7:18" x14ac:dyDescent="0.25">
      <c r="G3713"/>
      <c r="H3713"/>
      <c r="I3713"/>
      <c r="J3713"/>
      <c r="K3713"/>
      <c r="L3713"/>
      <c r="M3713"/>
      <c r="N3713"/>
      <c r="O3713"/>
      <c r="P3713"/>
      <c r="Q3713" s="66"/>
      <c r="R3713" s="66"/>
    </row>
    <row r="3714" spans="7:18" x14ac:dyDescent="0.25">
      <c r="G3714"/>
      <c r="H3714"/>
      <c r="I3714"/>
      <c r="J3714"/>
      <c r="K3714"/>
      <c r="L3714"/>
      <c r="M3714"/>
      <c r="N3714"/>
      <c r="O3714"/>
      <c r="P3714"/>
      <c r="Q3714" s="66"/>
      <c r="R3714" s="66"/>
    </row>
    <row r="3715" spans="7:18" x14ac:dyDescent="0.25">
      <c r="G3715"/>
      <c r="H3715"/>
      <c r="I3715"/>
      <c r="J3715"/>
      <c r="K3715"/>
      <c r="L3715"/>
      <c r="M3715"/>
      <c r="N3715"/>
      <c r="O3715"/>
      <c r="P3715"/>
      <c r="Q3715" s="66"/>
      <c r="R3715" s="66"/>
    </row>
    <row r="3716" spans="7:18" x14ac:dyDescent="0.25">
      <c r="G3716"/>
      <c r="H3716"/>
      <c r="I3716"/>
      <c r="J3716"/>
      <c r="K3716"/>
      <c r="L3716"/>
      <c r="M3716"/>
      <c r="N3716"/>
      <c r="O3716"/>
      <c r="P3716"/>
      <c r="Q3716" s="66"/>
      <c r="R3716" s="66"/>
    </row>
    <row r="3717" spans="7:18" x14ac:dyDescent="0.25">
      <c r="G3717"/>
      <c r="H3717"/>
      <c r="I3717"/>
      <c r="J3717"/>
      <c r="K3717"/>
      <c r="L3717"/>
      <c r="M3717"/>
      <c r="N3717"/>
      <c r="O3717"/>
      <c r="P3717"/>
      <c r="Q3717" s="66"/>
      <c r="R3717" s="66"/>
    </row>
    <row r="3718" spans="7:18" x14ac:dyDescent="0.25">
      <c r="G3718"/>
      <c r="H3718"/>
      <c r="I3718"/>
      <c r="J3718"/>
      <c r="K3718"/>
      <c r="L3718"/>
      <c r="M3718"/>
      <c r="N3718"/>
      <c r="O3718"/>
      <c r="P3718"/>
      <c r="Q3718" s="66"/>
      <c r="R3718" s="66"/>
    </row>
    <row r="3719" spans="7:18" x14ac:dyDescent="0.25">
      <c r="G3719"/>
      <c r="H3719"/>
      <c r="I3719"/>
      <c r="J3719"/>
      <c r="K3719"/>
      <c r="L3719"/>
      <c r="M3719"/>
      <c r="N3719"/>
      <c r="O3719"/>
      <c r="P3719"/>
      <c r="Q3719" s="66"/>
      <c r="R3719" s="66"/>
    </row>
    <row r="3720" spans="7:18" x14ac:dyDescent="0.25">
      <c r="G3720"/>
      <c r="H3720"/>
      <c r="I3720"/>
      <c r="J3720"/>
      <c r="K3720"/>
      <c r="L3720"/>
      <c r="M3720"/>
      <c r="N3720"/>
      <c r="O3720"/>
      <c r="P3720"/>
      <c r="Q3720" s="66"/>
      <c r="R3720" s="66"/>
    </row>
    <row r="3721" spans="7:18" x14ac:dyDescent="0.25">
      <c r="G3721"/>
      <c r="H3721"/>
      <c r="I3721"/>
      <c r="J3721"/>
      <c r="K3721"/>
      <c r="L3721"/>
      <c r="M3721"/>
      <c r="N3721"/>
      <c r="O3721"/>
      <c r="P3721"/>
      <c r="Q3721" s="66"/>
      <c r="R3721" s="66"/>
    </row>
    <row r="3722" spans="7:18" x14ac:dyDescent="0.25">
      <c r="G3722"/>
      <c r="H3722"/>
      <c r="I3722"/>
      <c r="J3722"/>
      <c r="K3722"/>
      <c r="L3722"/>
      <c r="M3722"/>
      <c r="N3722"/>
      <c r="O3722"/>
      <c r="P3722"/>
      <c r="Q3722" s="66"/>
      <c r="R3722" s="66"/>
    </row>
    <row r="3723" spans="7:18" x14ac:dyDescent="0.25">
      <c r="G3723"/>
      <c r="H3723"/>
      <c r="I3723"/>
      <c r="J3723"/>
      <c r="K3723"/>
      <c r="L3723"/>
      <c r="M3723"/>
      <c r="N3723"/>
      <c r="O3723"/>
      <c r="P3723"/>
      <c r="Q3723" s="66"/>
      <c r="R3723" s="66"/>
    </row>
    <row r="3724" spans="7:18" x14ac:dyDescent="0.25">
      <c r="G3724"/>
      <c r="H3724"/>
      <c r="I3724"/>
      <c r="J3724"/>
      <c r="K3724"/>
      <c r="L3724"/>
      <c r="M3724"/>
      <c r="N3724"/>
      <c r="O3724"/>
      <c r="P3724"/>
      <c r="Q3724" s="66"/>
      <c r="R3724" s="66"/>
    </row>
    <row r="3725" spans="7:18" x14ac:dyDescent="0.25">
      <c r="G3725"/>
      <c r="H3725"/>
      <c r="I3725"/>
      <c r="J3725"/>
      <c r="K3725"/>
      <c r="L3725"/>
      <c r="M3725"/>
      <c r="N3725"/>
      <c r="O3725"/>
      <c r="P3725"/>
      <c r="Q3725" s="66"/>
      <c r="R3725" s="66"/>
    </row>
    <row r="3726" spans="7:18" x14ac:dyDescent="0.25">
      <c r="G3726"/>
      <c r="H3726"/>
      <c r="I3726"/>
      <c r="J3726"/>
      <c r="K3726"/>
      <c r="L3726"/>
      <c r="M3726"/>
      <c r="N3726"/>
      <c r="O3726"/>
      <c r="P3726"/>
      <c r="Q3726" s="66"/>
      <c r="R3726" s="66"/>
    </row>
    <row r="3727" spans="7:18" x14ac:dyDescent="0.25">
      <c r="G3727"/>
      <c r="H3727"/>
      <c r="I3727"/>
      <c r="J3727"/>
      <c r="K3727"/>
      <c r="L3727"/>
      <c r="M3727"/>
      <c r="N3727"/>
      <c r="O3727"/>
      <c r="P3727"/>
      <c r="Q3727" s="66"/>
      <c r="R3727" s="66"/>
    </row>
    <row r="3728" spans="7:18" x14ac:dyDescent="0.25">
      <c r="G3728"/>
      <c r="H3728"/>
      <c r="I3728"/>
      <c r="J3728"/>
      <c r="K3728"/>
      <c r="L3728"/>
      <c r="M3728"/>
      <c r="N3728"/>
      <c r="O3728"/>
      <c r="P3728"/>
      <c r="Q3728" s="66"/>
      <c r="R3728" s="66"/>
    </row>
    <row r="3729" spans="7:18" x14ac:dyDescent="0.25">
      <c r="G3729"/>
      <c r="H3729"/>
      <c r="I3729"/>
      <c r="J3729"/>
      <c r="K3729"/>
      <c r="L3729"/>
      <c r="M3729"/>
      <c r="N3729"/>
      <c r="O3729"/>
      <c r="P3729"/>
      <c r="Q3729" s="66"/>
      <c r="R3729" s="66"/>
    </row>
    <row r="3730" spans="7:18" x14ac:dyDescent="0.25">
      <c r="G3730"/>
      <c r="H3730"/>
      <c r="I3730"/>
      <c r="J3730"/>
      <c r="K3730"/>
      <c r="L3730"/>
      <c r="M3730"/>
      <c r="N3730"/>
      <c r="O3730"/>
      <c r="P3730"/>
      <c r="Q3730" s="66"/>
      <c r="R3730" s="66"/>
    </row>
    <row r="3731" spans="7:18" x14ac:dyDescent="0.25">
      <c r="G3731"/>
      <c r="H3731"/>
      <c r="I3731"/>
      <c r="J3731"/>
      <c r="K3731"/>
      <c r="L3731"/>
      <c r="M3731"/>
      <c r="N3731"/>
      <c r="O3731"/>
      <c r="P3731"/>
      <c r="Q3731" s="66"/>
      <c r="R3731" s="66"/>
    </row>
    <row r="3732" spans="7:18" x14ac:dyDescent="0.25">
      <c r="G3732"/>
      <c r="H3732"/>
      <c r="I3732"/>
      <c r="J3732"/>
      <c r="K3732"/>
      <c r="L3732"/>
      <c r="M3732"/>
      <c r="N3732"/>
      <c r="O3732"/>
      <c r="P3732"/>
      <c r="Q3732" s="66"/>
      <c r="R3732" s="66"/>
    </row>
    <row r="3733" spans="7:18" x14ac:dyDescent="0.25">
      <c r="G3733"/>
      <c r="H3733"/>
      <c r="I3733"/>
      <c r="J3733"/>
      <c r="K3733"/>
      <c r="L3733"/>
      <c r="M3733"/>
      <c r="N3733"/>
      <c r="O3733"/>
      <c r="P3733"/>
      <c r="Q3733" s="66"/>
      <c r="R3733" s="66"/>
    </row>
    <row r="3734" spans="7:18" x14ac:dyDescent="0.25">
      <c r="G3734"/>
      <c r="H3734"/>
      <c r="I3734"/>
      <c r="J3734"/>
      <c r="K3734"/>
      <c r="L3734"/>
      <c r="M3734"/>
      <c r="N3734"/>
      <c r="O3734"/>
      <c r="P3734"/>
      <c r="Q3734" s="66"/>
      <c r="R3734" s="66"/>
    </row>
    <row r="3735" spans="7:18" x14ac:dyDescent="0.25">
      <c r="G3735"/>
      <c r="H3735"/>
      <c r="I3735"/>
      <c r="J3735"/>
      <c r="K3735"/>
      <c r="L3735"/>
      <c r="M3735"/>
      <c r="N3735"/>
      <c r="O3735"/>
      <c r="P3735"/>
      <c r="Q3735" s="66"/>
      <c r="R3735" s="66"/>
    </row>
    <row r="3736" spans="7:18" x14ac:dyDescent="0.25">
      <c r="G3736"/>
      <c r="H3736"/>
      <c r="I3736"/>
      <c r="J3736"/>
      <c r="K3736"/>
      <c r="L3736"/>
      <c r="M3736"/>
      <c r="N3736"/>
      <c r="O3736"/>
      <c r="P3736"/>
      <c r="Q3736" s="66"/>
      <c r="R3736" s="66"/>
    </row>
    <row r="3737" spans="7:18" x14ac:dyDescent="0.25">
      <c r="G3737"/>
      <c r="H3737"/>
      <c r="I3737"/>
      <c r="J3737"/>
      <c r="K3737"/>
      <c r="L3737"/>
      <c r="M3737"/>
      <c r="N3737"/>
      <c r="O3737"/>
      <c r="P3737"/>
      <c r="Q3737" s="66"/>
      <c r="R3737" s="66"/>
    </row>
    <row r="3738" spans="7:18" x14ac:dyDescent="0.25">
      <c r="G3738"/>
      <c r="H3738"/>
      <c r="I3738"/>
      <c r="J3738"/>
      <c r="K3738"/>
      <c r="L3738"/>
      <c r="M3738"/>
      <c r="N3738"/>
      <c r="O3738"/>
      <c r="P3738"/>
      <c r="Q3738" s="66"/>
      <c r="R3738" s="66"/>
    </row>
    <row r="3739" spans="7:18" x14ac:dyDescent="0.25">
      <c r="G3739"/>
      <c r="H3739"/>
      <c r="I3739"/>
      <c r="J3739"/>
      <c r="K3739"/>
      <c r="L3739"/>
      <c r="M3739"/>
      <c r="N3739"/>
      <c r="O3739"/>
      <c r="P3739"/>
      <c r="Q3739" s="66"/>
      <c r="R3739" s="66"/>
    </row>
    <row r="3740" spans="7:18" x14ac:dyDescent="0.25">
      <c r="G3740"/>
      <c r="H3740"/>
      <c r="I3740"/>
      <c r="J3740"/>
      <c r="K3740"/>
      <c r="L3740"/>
      <c r="M3740"/>
      <c r="N3740"/>
      <c r="O3740"/>
      <c r="P3740"/>
      <c r="Q3740" s="66"/>
      <c r="R3740" s="66"/>
    </row>
    <row r="3741" spans="7:18" x14ac:dyDescent="0.25">
      <c r="G3741"/>
      <c r="H3741"/>
      <c r="I3741"/>
      <c r="J3741"/>
      <c r="K3741"/>
      <c r="L3741"/>
      <c r="M3741"/>
      <c r="N3741"/>
      <c r="O3741"/>
      <c r="P3741"/>
      <c r="Q3741" s="66"/>
      <c r="R3741" s="66"/>
    </row>
    <row r="3742" spans="7:18" x14ac:dyDescent="0.25">
      <c r="G3742"/>
      <c r="H3742"/>
      <c r="I3742"/>
      <c r="J3742"/>
      <c r="K3742"/>
      <c r="L3742"/>
      <c r="M3742"/>
      <c r="N3742"/>
      <c r="O3742"/>
      <c r="P3742"/>
      <c r="Q3742" s="66"/>
      <c r="R3742" s="66"/>
    </row>
    <row r="3743" spans="7:18" x14ac:dyDescent="0.25">
      <c r="G3743"/>
      <c r="H3743"/>
      <c r="I3743"/>
      <c r="J3743"/>
      <c r="K3743"/>
      <c r="L3743"/>
      <c r="M3743"/>
      <c r="N3743"/>
      <c r="O3743"/>
      <c r="P3743"/>
      <c r="Q3743" s="66"/>
      <c r="R3743" s="66"/>
    </row>
    <row r="3744" spans="7:18" x14ac:dyDescent="0.25">
      <c r="G3744"/>
      <c r="H3744"/>
      <c r="I3744"/>
      <c r="J3744"/>
      <c r="K3744"/>
      <c r="L3744"/>
      <c r="M3744"/>
      <c r="N3744"/>
      <c r="O3744"/>
      <c r="P3744"/>
      <c r="Q3744" s="66"/>
      <c r="R3744" s="66"/>
    </row>
    <row r="3745" spans="7:18" x14ac:dyDescent="0.25">
      <c r="G3745"/>
      <c r="H3745"/>
      <c r="I3745"/>
      <c r="J3745"/>
      <c r="K3745"/>
      <c r="L3745"/>
      <c r="M3745"/>
      <c r="N3745"/>
      <c r="O3745"/>
      <c r="P3745"/>
      <c r="Q3745" s="66"/>
      <c r="R3745" s="66"/>
    </row>
    <row r="3746" spans="7:18" x14ac:dyDescent="0.25">
      <c r="G3746"/>
      <c r="H3746"/>
      <c r="I3746"/>
      <c r="J3746"/>
      <c r="K3746"/>
      <c r="L3746"/>
      <c r="M3746"/>
      <c r="N3746"/>
      <c r="O3746"/>
      <c r="P3746"/>
      <c r="Q3746" s="66"/>
      <c r="R3746" s="66"/>
    </row>
    <row r="3747" spans="7:18" x14ac:dyDescent="0.25">
      <c r="G3747"/>
      <c r="H3747"/>
      <c r="I3747"/>
      <c r="J3747"/>
      <c r="K3747"/>
      <c r="L3747"/>
      <c r="M3747"/>
      <c r="N3747"/>
      <c r="O3747"/>
      <c r="P3747"/>
      <c r="Q3747" s="66"/>
      <c r="R3747" s="66"/>
    </row>
    <row r="3748" spans="7:18" x14ac:dyDescent="0.25">
      <c r="G3748"/>
      <c r="H3748"/>
      <c r="I3748"/>
      <c r="J3748"/>
      <c r="K3748"/>
      <c r="L3748"/>
      <c r="M3748"/>
      <c r="N3748"/>
      <c r="O3748"/>
      <c r="P3748"/>
      <c r="Q3748" s="66"/>
      <c r="R3748" s="66"/>
    </row>
    <row r="3749" spans="7:18" x14ac:dyDescent="0.25">
      <c r="G3749"/>
      <c r="H3749"/>
      <c r="I3749"/>
      <c r="J3749"/>
      <c r="K3749"/>
      <c r="L3749"/>
      <c r="M3749"/>
      <c r="N3749"/>
      <c r="O3749"/>
      <c r="P3749"/>
      <c r="Q3749" s="66"/>
      <c r="R3749" s="66"/>
    </row>
    <row r="3750" spans="7:18" x14ac:dyDescent="0.25">
      <c r="G3750"/>
      <c r="H3750"/>
      <c r="I3750"/>
      <c r="J3750"/>
      <c r="K3750"/>
      <c r="L3750"/>
      <c r="M3750"/>
      <c r="N3750"/>
      <c r="O3750"/>
      <c r="P3750"/>
      <c r="Q3750" s="66"/>
      <c r="R3750" s="66"/>
    </row>
    <row r="3751" spans="7:18" x14ac:dyDescent="0.25">
      <c r="G3751"/>
      <c r="H3751"/>
      <c r="I3751"/>
      <c r="J3751"/>
      <c r="K3751"/>
      <c r="L3751"/>
      <c r="M3751"/>
      <c r="N3751"/>
      <c r="O3751"/>
      <c r="P3751"/>
      <c r="Q3751" s="66"/>
      <c r="R3751" s="66"/>
    </row>
    <row r="3752" spans="7:18" x14ac:dyDescent="0.25">
      <c r="G3752"/>
      <c r="H3752"/>
      <c r="I3752"/>
      <c r="J3752"/>
      <c r="K3752"/>
      <c r="L3752"/>
      <c r="M3752"/>
      <c r="N3752"/>
      <c r="O3752"/>
      <c r="P3752"/>
      <c r="Q3752" s="66"/>
      <c r="R3752" s="66"/>
    </row>
    <row r="3753" spans="7:18" x14ac:dyDescent="0.25">
      <c r="G3753"/>
      <c r="H3753"/>
      <c r="I3753"/>
      <c r="J3753"/>
      <c r="K3753"/>
      <c r="L3753"/>
      <c r="M3753"/>
      <c r="N3753"/>
      <c r="O3753"/>
      <c r="P3753"/>
      <c r="Q3753" s="66"/>
      <c r="R3753" s="66"/>
    </row>
    <row r="3754" spans="7:18" x14ac:dyDescent="0.25">
      <c r="G3754"/>
      <c r="H3754"/>
      <c r="I3754"/>
      <c r="J3754"/>
      <c r="K3754"/>
      <c r="L3754"/>
      <c r="M3754"/>
      <c r="N3754"/>
      <c r="O3754"/>
      <c r="P3754"/>
      <c r="Q3754" s="66"/>
      <c r="R3754" s="66"/>
    </row>
    <row r="3755" spans="7:18" x14ac:dyDescent="0.25">
      <c r="G3755"/>
      <c r="H3755"/>
      <c r="I3755"/>
      <c r="J3755"/>
      <c r="K3755"/>
      <c r="L3755"/>
      <c r="M3755"/>
      <c r="N3755"/>
      <c r="O3755"/>
      <c r="P3755"/>
      <c r="Q3755" s="66"/>
      <c r="R3755" s="66"/>
    </row>
    <row r="3756" spans="7:18" x14ac:dyDescent="0.25">
      <c r="G3756"/>
      <c r="H3756"/>
      <c r="I3756"/>
      <c r="J3756"/>
      <c r="K3756"/>
      <c r="L3756"/>
      <c r="M3756"/>
      <c r="N3756"/>
      <c r="O3756"/>
      <c r="P3756"/>
      <c r="Q3756" s="66"/>
      <c r="R3756" s="66"/>
    </row>
    <row r="3757" spans="7:18" x14ac:dyDescent="0.25">
      <c r="G3757"/>
      <c r="H3757"/>
      <c r="I3757"/>
      <c r="J3757"/>
      <c r="K3757"/>
      <c r="L3757"/>
      <c r="M3757"/>
      <c r="N3757"/>
      <c r="O3757"/>
      <c r="P3757"/>
      <c r="Q3757" s="66"/>
      <c r="R3757" s="66"/>
    </row>
    <row r="3758" spans="7:18" x14ac:dyDescent="0.25">
      <c r="G3758"/>
      <c r="H3758"/>
      <c r="I3758"/>
      <c r="J3758"/>
      <c r="K3758"/>
      <c r="L3758"/>
      <c r="M3758"/>
      <c r="N3758"/>
      <c r="O3758"/>
      <c r="P3758"/>
      <c r="Q3758" s="66"/>
      <c r="R3758" s="66"/>
    </row>
    <row r="3759" spans="7:18" x14ac:dyDescent="0.25">
      <c r="G3759"/>
      <c r="H3759"/>
      <c r="I3759"/>
      <c r="J3759"/>
      <c r="K3759"/>
      <c r="L3759"/>
      <c r="M3759"/>
      <c r="N3759"/>
      <c r="O3759"/>
      <c r="P3759"/>
      <c r="Q3759" s="66"/>
      <c r="R3759" s="66"/>
    </row>
    <row r="3760" spans="7:18" x14ac:dyDescent="0.25">
      <c r="G3760"/>
      <c r="H3760"/>
      <c r="I3760"/>
      <c r="J3760"/>
      <c r="K3760"/>
      <c r="L3760"/>
      <c r="M3760"/>
      <c r="N3760"/>
      <c r="O3760"/>
      <c r="P3760"/>
      <c r="Q3760" s="66"/>
      <c r="R3760" s="66"/>
    </row>
    <row r="3761" spans="7:18" x14ac:dyDescent="0.25">
      <c r="G3761"/>
      <c r="H3761"/>
      <c r="I3761"/>
      <c r="J3761"/>
      <c r="K3761"/>
      <c r="L3761"/>
      <c r="M3761"/>
      <c r="N3761"/>
      <c r="O3761"/>
      <c r="P3761"/>
      <c r="Q3761" s="66"/>
      <c r="R3761" s="66"/>
    </row>
    <row r="3762" spans="7:18" x14ac:dyDescent="0.25">
      <c r="G3762"/>
      <c r="H3762"/>
      <c r="I3762"/>
      <c r="J3762"/>
      <c r="K3762"/>
      <c r="L3762"/>
      <c r="M3762"/>
      <c r="N3762"/>
      <c r="O3762"/>
      <c r="P3762"/>
      <c r="Q3762" s="66"/>
      <c r="R3762" s="66"/>
    </row>
    <row r="3763" spans="7:18" x14ac:dyDescent="0.25">
      <c r="G3763"/>
      <c r="H3763"/>
      <c r="I3763"/>
      <c r="J3763"/>
      <c r="K3763"/>
      <c r="L3763"/>
      <c r="M3763"/>
      <c r="N3763"/>
      <c r="O3763"/>
      <c r="P3763"/>
      <c r="Q3763" s="66"/>
      <c r="R3763" s="66"/>
    </row>
    <row r="3764" spans="7:18" x14ac:dyDescent="0.25">
      <c r="G3764"/>
      <c r="H3764"/>
      <c r="I3764"/>
      <c r="J3764"/>
      <c r="K3764"/>
      <c r="L3764"/>
      <c r="M3764"/>
      <c r="N3764"/>
      <c r="O3764"/>
      <c r="P3764"/>
      <c r="Q3764" s="66"/>
      <c r="R3764" s="66"/>
    </row>
    <row r="3765" spans="7:18" x14ac:dyDescent="0.25">
      <c r="G3765"/>
      <c r="H3765"/>
      <c r="I3765"/>
      <c r="J3765"/>
      <c r="K3765"/>
      <c r="L3765"/>
      <c r="M3765"/>
      <c r="N3765"/>
      <c r="O3765"/>
      <c r="P3765"/>
      <c r="Q3765" s="66"/>
      <c r="R3765" s="66"/>
    </row>
    <row r="3766" spans="7:18" x14ac:dyDescent="0.25">
      <c r="G3766"/>
      <c r="H3766"/>
      <c r="I3766"/>
      <c r="J3766"/>
      <c r="K3766"/>
      <c r="L3766"/>
      <c r="M3766"/>
      <c r="N3766"/>
      <c r="O3766"/>
      <c r="P3766"/>
      <c r="Q3766" s="66"/>
      <c r="R3766" s="66"/>
    </row>
    <row r="3767" spans="7:18" x14ac:dyDescent="0.25">
      <c r="G3767"/>
      <c r="H3767"/>
      <c r="I3767"/>
      <c r="J3767"/>
      <c r="K3767"/>
      <c r="L3767"/>
      <c r="M3767"/>
      <c r="N3767"/>
      <c r="O3767"/>
      <c r="P3767"/>
      <c r="Q3767" s="66"/>
      <c r="R3767" s="66"/>
    </row>
    <row r="3768" spans="7:18" x14ac:dyDescent="0.25">
      <c r="G3768"/>
      <c r="H3768"/>
      <c r="I3768"/>
      <c r="J3768"/>
      <c r="K3768"/>
      <c r="L3768"/>
      <c r="M3768"/>
      <c r="N3768"/>
      <c r="O3768"/>
      <c r="P3768"/>
      <c r="Q3768" s="66"/>
      <c r="R3768" s="66"/>
    </row>
    <row r="3769" spans="7:18" x14ac:dyDescent="0.25">
      <c r="G3769"/>
      <c r="H3769"/>
      <c r="I3769"/>
      <c r="J3769"/>
      <c r="K3769"/>
      <c r="L3769"/>
      <c r="M3769"/>
      <c r="N3769"/>
      <c r="O3769"/>
      <c r="P3769"/>
      <c r="Q3769" s="66"/>
      <c r="R3769" s="66"/>
    </row>
    <row r="3770" spans="7:18" x14ac:dyDescent="0.25">
      <c r="G3770"/>
      <c r="H3770"/>
      <c r="I3770"/>
      <c r="J3770"/>
      <c r="K3770"/>
      <c r="L3770"/>
      <c r="M3770"/>
      <c r="N3770"/>
      <c r="O3770"/>
      <c r="P3770"/>
      <c r="Q3770" s="66"/>
      <c r="R3770" s="66"/>
    </row>
    <row r="3771" spans="7:18" x14ac:dyDescent="0.25">
      <c r="G3771"/>
      <c r="H3771"/>
      <c r="I3771"/>
      <c r="J3771"/>
      <c r="K3771"/>
      <c r="L3771"/>
      <c r="M3771"/>
      <c r="N3771"/>
      <c r="O3771"/>
      <c r="P3771"/>
      <c r="Q3771" s="66"/>
      <c r="R3771" s="66"/>
    </row>
    <row r="3772" spans="7:18" x14ac:dyDescent="0.25">
      <c r="G3772"/>
      <c r="H3772"/>
      <c r="I3772"/>
      <c r="J3772"/>
      <c r="K3772"/>
      <c r="L3772"/>
      <c r="M3772"/>
      <c r="N3772"/>
      <c r="O3772"/>
      <c r="P3772"/>
      <c r="Q3772" s="66"/>
      <c r="R3772" s="66"/>
    </row>
    <row r="3773" spans="7:18" x14ac:dyDescent="0.25">
      <c r="G3773"/>
      <c r="H3773"/>
      <c r="I3773"/>
      <c r="J3773"/>
      <c r="K3773"/>
      <c r="L3773"/>
      <c r="M3773"/>
      <c r="N3773"/>
      <c r="O3773"/>
      <c r="P3773"/>
      <c r="Q3773" s="66"/>
      <c r="R3773" s="66"/>
    </row>
    <row r="3774" spans="7:18" x14ac:dyDescent="0.25">
      <c r="G3774"/>
      <c r="H3774"/>
      <c r="I3774"/>
      <c r="J3774"/>
      <c r="K3774"/>
      <c r="L3774"/>
      <c r="M3774"/>
      <c r="N3774"/>
      <c r="O3774"/>
      <c r="P3774"/>
      <c r="Q3774" s="66"/>
      <c r="R3774" s="66"/>
    </row>
    <row r="3775" spans="7:18" x14ac:dyDescent="0.25">
      <c r="G3775"/>
      <c r="H3775"/>
      <c r="I3775"/>
      <c r="J3775"/>
      <c r="K3775"/>
      <c r="L3775"/>
      <c r="M3775"/>
      <c r="N3775"/>
      <c r="O3775"/>
      <c r="P3775"/>
      <c r="Q3775" s="66"/>
      <c r="R3775" s="66"/>
    </row>
    <row r="3776" spans="7:18" x14ac:dyDescent="0.25">
      <c r="G3776"/>
      <c r="H3776"/>
      <c r="I3776"/>
      <c r="J3776"/>
      <c r="K3776"/>
      <c r="L3776"/>
      <c r="M3776"/>
      <c r="N3776"/>
      <c r="O3776"/>
      <c r="P3776"/>
      <c r="Q3776" s="66"/>
      <c r="R3776" s="66"/>
    </row>
    <row r="3777" spans="7:18" x14ac:dyDescent="0.25">
      <c r="G3777"/>
      <c r="H3777"/>
      <c r="I3777"/>
      <c r="J3777"/>
      <c r="K3777"/>
      <c r="L3777"/>
      <c r="M3777"/>
      <c r="N3777"/>
      <c r="O3777"/>
      <c r="P3777"/>
      <c r="Q3777" s="66"/>
      <c r="R3777" s="66"/>
    </row>
    <row r="3778" spans="7:18" x14ac:dyDescent="0.25">
      <c r="G3778"/>
      <c r="H3778"/>
      <c r="I3778"/>
      <c r="J3778"/>
      <c r="K3778"/>
      <c r="L3778"/>
      <c r="M3778"/>
      <c r="N3778"/>
      <c r="O3778"/>
      <c r="P3778"/>
      <c r="Q3778" s="66"/>
      <c r="R3778" s="66"/>
    </row>
    <row r="3779" spans="7:18" x14ac:dyDescent="0.25">
      <c r="G3779"/>
      <c r="H3779"/>
      <c r="I3779"/>
      <c r="J3779"/>
      <c r="K3779"/>
      <c r="L3779"/>
      <c r="M3779"/>
      <c r="N3779"/>
      <c r="O3779"/>
      <c r="P3779"/>
      <c r="Q3779" s="66"/>
      <c r="R3779" s="66"/>
    </row>
    <row r="3780" spans="7:18" x14ac:dyDescent="0.25">
      <c r="G3780"/>
      <c r="H3780"/>
      <c r="I3780"/>
      <c r="J3780"/>
      <c r="K3780"/>
      <c r="L3780"/>
      <c r="M3780"/>
      <c r="N3780"/>
      <c r="O3780"/>
      <c r="P3780"/>
      <c r="Q3780" s="66"/>
      <c r="R3780" s="66"/>
    </row>
    <row r="3781" spans="7:18" x14ac:dyDescent="0.25">
      <c r="G3781"/>
      <c r="H3781"/>
      <c r="I3781"/>
      <c r="J3781"/>
      <c r="K3781"/>
      <c r="L3781"/>
      <c r="M3781"/>
      <c r="N3781"/>
      <c r="O3781"/>
      <c r="P3781"/>
      <c r="Q3781" s="66"/>
      <c r="R3781" s="66"/>
    </row>
    <row r="3782" spans="7:18" x14ac:dyDescent="0.25">
      <c r="G3782"/>
      <c r="H3782"/>
      <c r="I3782"/>
      <c r="J3782"/>
      <c r="K3782"/>
      <c r="L3782"/>
      <c r="M3782"/>
      <c r="N3782"/>
      <c r="O3782"/>
      <c r="P3782"/>
      <c r="Q3782" s="66"/>
      <c r="R3782" s="66"/>
    </row>
    <row r="3783" spans="7:18" x14ac:dyDescent="0.25">
      <c r="G3783"/>
      <c r="H3783"/>
      <c r="I3783"/>
      <c r="J3783"/>
      <c r="K3783"/>
      <c r="L3783"/>
      <c r="M3783"/>
      <c r="N3783"/>
      <c r="O3783"/>
      <c r="P3783"/>
      <c r="Q3783" s="66"/>
      <c r="R3783" s="66"/>
    </row>
    <row r="3784" spans="7:18" x14ac:dyDescent="0.25">
      <c r="G3784"/>
      <c r="H3784"/>
      <c r="I3784"/>
      <c r="J3784"/>
      <c r="K3784"/>
      <c r="L3784"/>
      <c r="M3784"/>
      <c r="N3784"/>
      <c r="O3784"/>
      <c r="P3784"/>
      <c r="Q3784" s="66"/>
      <c r="R3784" s="66"/>
    </row>
    <row r="3785" spans="7:18" x14ac:dyDescent="0.25">
      <c r="G3785"/>
      <c r="H3785"/>
      <c r="I3785"/>
      <c r="J3785"/>
      <c r="K3785"/>
      <c r="L3785"/>
      <c r="M3785"/>
      <c r="N3785"/>
      <c r="O3785"/>
      <c r="P3785"/>
      <c r="Q3785" s="66"/>
      <c r="R3785" s="66"/>
    </row>
    <row r="3786" spans="7:18" x14ac:dyDescent="0.25">
      <c r="G3786"/>
      <c r="H3786"/>
      <c r="I3786"/>
      <c r="J3786"/>
      <c r="K3786"/>
      <c r="L3786"/>
      <c r="M3786"/>
      <c r="N3786"/>
      <c r="O3786"/>
      <c r="P3786"/>
      <c r="Q3786" s="66"/>
      <c r="R3786" s="66"/>
    </row>
    <row r="3787" spans="7:18" x14ac:dyDescent="0.25">
      <c r="G3787"/>
      <c r="H3787"/>
      <c r="I3787"/>
      <c r="J3787"/>
      <c r="K3787"/>
      <c r="L3787"/>
      <c r="M3787"/>
      <c r="N3787"/>
      <c r="O3787"/>
      <c r="P3787"/>
      <c r="Q3787" s="66"/>
      <c r="R3787" s="66"/>
    </row>
    <row r="3788" spans="7:18" x14ac:dyDescent="0.25">
      <c r="G3788"/>
      <c r="H3788"/>
      <c r="I3788"/>
      <c r="J3788"/>
      <c r="K3788"/>
      <c r="L3788"/>
      <c r="M3788"/>
      <c r="N3788"/>
      <c r="O3788"/>
      <c r="P3788"/>
      <c r="Q3788" s="66"/>
      <c r="R3788" s="66"/>
    </row>
    <row r="3789" spans="7:18" x14ac:dyDescent="0.25">
      <c r="G3789"/>
      <c r="H3789"/>
      <c r="I3789"/>
      <c r="J3789"/>
      <c r="K3789"/>
      <c r="L3789"/>
      <c r="M3789"/>
      <c r="N3789"/>
      <c r="O3789"/>
      <c r="P3789"/>
      <c r="Q3789" s="66"/>
      <c r="R3789" s="66"/>
    </row>
    <row r="3790" spans="7:18" x14ac:dyDescent="0.25">
      <c r="G3790"/>
      <c r="H3790"/>
      <c r="I3790"/>
      <c r="J3790"/>
      <c r="K3790"/>
      <c r="L3790"/>
      <c r="M3790"/>
      <c r="N3790"/>
      <c r="O3790"/>
      <c r="P3790"/>
      <c r="Q3790" s="66"/>
      <c r="R3790" s="66"/>
    </row>
    <row r="3791" spans="7:18" x14ac:dyDescent="0.25">
      <c r="G3791"/>
      <c r="H3791"/>
      <c r="I3791"/>
      <c r="J3791"/>
      <c r="K3791"/>
      <c r="L3791"/>
      <c r="M3791"/>
      <c r="N3791"/>
      <c r="O3791"/>
      <c r="P3791"/>
      <c r="Q3791" s="66"/>
      <c r="R3791" s="66"/>
    </row>
    <row r="3792" spans="7:18" x14ac:dyDescent="0.25">
      <c r="G3792"/>
      <c r="H3792"/>
      <c r="I3792"/>
      <c r="J3792"/>
      <c r="K3792"/>
      <c r="L3792"/>
      <c r="M3792"/>
      <c r="N3792"/>
      <c r="O3792"/>
      <c r="P3792"/>
      <c r="Q3792" s="66"/>
      <c r="R3792" s="66"/>
    </row>
    <row r="3793" spans="7:18" x14ac:dyDescent="0.25">
      <c r="G3793"/>
      <c r="H3793"/>
      <c r="I3793"/>
      <c r="J3793"/>
      <c r="K3793"/>
      <c r="L3793"/>
      <c r="M3793"/>
      <c r="N3793"/>
      <c r="O3793"/>
      <c r="P3793"/>
      <c r="Q3793" s="66"/>
      <c r="R3793" s="66"/>
    </row>
    <row r="3794" spans="7:18" x14ac:dyDescent="0.25">
      <c r="G3794"/>
      <c r="H3794"/>
      <c r="I3794"/>
      <c r="J3794"/>
      <c r="K3794"/>
      <c r="L3794"/>
      <c r="M3794"/>
      <c r="N3794"/>
      <c r="O3794"/>
      <c r="P3794"/>
      <c r="Q3794" s="66"/>
      <c r="R3794" s="66"/>
    </row>
    <row r="3795" spans="7:18" x14ac:dyDescent="0.25">
      <c r="G3795"/>
      <c r="H3795"/>
      <c r="I3795"/>
      <c r="J3795"/>
      <c r="K3795"/>
      <c r="L3795"/>
      <c r="M3795"/>
      <c r="N3795"/>
      <c r="O3795"/>
      <c r="P3795"/>
      <c r="Q3795" s="66"/>
      <c r="R3795" s="66"/>
    </row>
    <row r="3796" spans="7:18" x14ac:dyDescent="0.25">
      <c r="G3796"/>
      <c r="H3796"/>
      <c r="I3796"/>
      <c r="J3796"/>
      <c r="K3796"/>
      <c r="L3796"/>
      <c r="M3796"/>
      <c r="N3796"/>
      <c r="O3796"/>
      <c r="P3796"/>
      <c r="Q3796" s="66"/>
      <c r="R3796" s="66"/>
    </row>
    <row r="3797" spans="7:18" x14ac:dyDescent="0.25">
      <c r="G3797"/>
      <c r="H3797"/>
      <c r="I3797"/>
      <c r="J3797"/>
      <c r="K3797"/>
      <c r="L3797"/>
      <c r="M3797"/>
      <c r="N3797"/>
      <c r="O3797"/>
      <c r="P3797"/>
      <c r="Q3797" s="66"/>
      <c r="R3797" s="66"/>
    </row>
    <row r="3798" spans="7:18" x14ac:dyDescent="0.25">
      <c r="G3798"/>
      <c r="H3798"/>
      <c r="I3798"/>
      <c r="J3798"/>
      <c r="K3798"/>
      <c r="L3798"/>
      <c r="M3798"/>
      <c r="N3798"/>
      <c r="O3798"/>
      <c r="P3798"/>
      <c r="Q3798" s="66"/>
      <c r="R3798" s="66"/>
    </row>
    <row r="3799" spans="7:18" x14ac:dyDescent="0.25">
      <c r="G3799"/>
      <c r="H3799"/>
      <c r="I3799"/>
      <c r="J3799"/>
      <c r="K3799"/>
      <c r="L3799"/>
      <c r="M3799"/>
      <c r="N3799"/>
      <c r="O3799"/>
      <c r="P3799"/>
      <c r="Q3799" s="66"/>
      <c r="R3799" s="66"/>
    </row>
    <row r="3800" spans="7:18" x14ac:dyDescent="0.25">
      <c r="G3800"/>
      <c r="H3800"/>
      <c r="I3800"/>
      <c r="J3800"/>
      <c r="K3800"/>
      <c r="L3800"/>
      <c r="M3800"/>
      <c r="N3800"/>
      <c r="O3800"/>
      <c r="P3800"/>
      <c r="Q3800" s="66"/>
      <c r="R3800" s="66"/>
    </row>
    <row r="3801" spans="7:18" x14ac:dyDescent="0.25">
      <c r="G3801"/>
      <c r="H3801"/>
      <c r="I3801"/>
      <c r="J3801"/>
      <c r="K3801"/>
      <c r="L3801"/>
      <c r="M3801"/>
      <c r="N3801"/>
      <c r="O3801"/>
      <c r="P3801"/>
      <c r="Q3801" s="66"/>
      <c r="R3801" s="66"/>
    </row>
    <row r="3802" spans="7:18" x14ac:dyDescent="0.25">
      <c r="G3802"/>
      <c r="H3802"/>
      <c r="I3802"/>
      <c r="J3802"/>
      <c r="K3802"/>
      <c r="L3802"/>
      <c r="M3802"/>
      <c r="N3802"/>
      <c r="O3802"/>
      <c r="P3802"/>
      <c r="Q3802" s="66"/>
      <c r="R3802" s="66"/>
    </row>
    <row r="3803" spans="7:18" x14ac:dyDescent="0.25">
      <c r="G3803"/>
      <c r="H3803"/>
      <c r="I3803"/>
      <c r="J3803"/>
      <c r="K3803"/>
      <c r="L3803"/>
      <c r="M3803"/>
      <c r="N3803"/>
      <c r="O3803"/>
      <c r="P3803"/>
      <c r="Q3803" s="66"/>
      <c r="R3803" s="66"/>
    </row>
    <row r="3804" spans="7:18" x14ac:dyDescent="0.25">
      <c r="G3804"/>
      <c r="H3804"/>
      <c r="I3804"/>
      <c r="J3804"/>
      <c r="K3804"/>
      <c r="L3804"/>
      <c r="M3804"/>
      <c r="N3804"/>
      <c r="O3804"/>
      <c r="P3804"/>
      <c r="Q3804" s="66"/>
      <c r="R3804" s="66"/>
    </row>
    <row r="3805" spans="7:18" x14ac:dyDescent="0.25">
      <c r="G3805"/>
      <c r="H3805"/>
      <c r="I3805"/>
      <c r="J3805"/>
      <c r="K3805"/>
      <c r="L3805"/>
      <c r="M3805"/>
      <c r="N3805"/>
      <c r="O3805"/>
      <c r="P3805"/>
      <c r="Q3805" s="66"/>
      <c r="R3805" s="66"/>
    </row>
    <row r="3806" spans="7:18" x14ac:dyDescent="0.25">
      <c r="G3806"/>
      <c r="H3806"/>
      <c r="I3806"/>
      <c r="J3806"/>
      <c r="K3806"/>
      <c r="L3806"/>
      <c r="M3806"/>
      <c r="N3806"/>
      <c r="O3806"/>
      <c r="P3806"/>
      <c r="Q3806" s="66"/>
      <c r="R3806" s="66"/>
    </row>
    <row r="3807" spans="7:18" x14ac:dyDescent="0.25">
      <c r="G3807"/>
      <c r="H3807"/>
      <c r="I3807"/>
      <c r="J3807"/>
      <c r="K3807"/>
      <c r="L3807"/>
      <c r="M3807"/>
      <c r="N3807"/>
      <c r="O3807"/>
      <c r="P3807"/>
      <c r="Q3807" s="66"/>
      <c r="R3807" s="66"/>
    </row>
    <row r="3808" spans="7:18" x14ac:dyDescent="0.25">
      <c r="G3808"/>
      <c r="H3808"/>
      <c r="I3808"/>
      <c r="J3808"/>
      <c r="K3808"/>
      <c r="L3808"/>
      <c r="M3808"/>
      <c r="N3808"/>
      <c r="O3808"/>
      <c r="P3808"/>
      <c r="Q3808" s="66"/>
      <c r="R3808" s="66"/>
    </row>
    <row r="3809" spans="7:18" x14ac:dyDescent="0.25">
      <c r="G3809"/>
      <c r="H3809"/>
      <c r="I3809"/>
      <c r="J3809"/>
      <c r="K3809"/>
      <c r="L3809"/>
      <c r="M3809"/>
      <c r="N3809"/>
      <c r="O3809"/>
      <c r="P3809"/>
      <c r="Q3809" s="66"/>
      <c r="R3809" s="66"/>
    </row>
    <row r="3810" spans="7:18" x14ac:dyDescent="0.25">
      <c r="G3810"/>
      <c r="H3810"/>
      <c r="I3810"/>
      <c r="J3810"/>
      <c r="K3810"/>
      <c r="L3810"/>
      <c r="M3810"/>
      <c r="N3810"/>
      <c r="O3810"/>
      <c r="P3810"/>
      <c r="Q3810" s="66"/>
      <c r="R3810" s="66"/>
    </row>
    <row r="3811" spans="7:18" x14ac:dyDescent="0.25">
      <c r="G3811"/>
      <c r="H3811"/>
      <c r="I3811"/>
      <c r="J3811"/>
      <c r="K3811"/>
      <c r="L3811"/>
      <c r="M3811"/>
      <c r="N3811"/>
      <c r="O3811"/>
      <c r="P3811"/>
      <c r="Q3811" s="66"/>
      <c r="R3811" s="66"/>
    </row>
    <row r="3812" spans="7:18" x14ac:dyDescent="0.25">
      <c r="G3812"/>
      <c r="H3812"/>
      <c r="I3812"/>
      <c r="J3812"/>
      <c r="K3812"/>
      <c r="L3812"/>
      <c r="M3812"/>
      <c r="N3812"/>
      <c r="O3812"/>
      <c r="P3812"/>
      <c r="Q3812" s="66"/>
      <c r="R3812" s="66"/>
    </row>
    <row r="3813" spans="7:18" x14ac:dyDescent="0.25">
      <c r="G3813"/>
      <c r="H3813"/>
      <c r="I3813"/>
      <c r="J3813"/>
      <c r="K3813"/>
      <c r="L3813"/>
      <c r="M3813"/>
      <c r="N3813"/>
      <c r="O3813"/>
      <c r="P3813"/>
      <c r="Q3813" s="66"/>
      <c r="R3813" s="66"/>
    </row>
    <row r="3814" spans="7:18" x14ac:dyDescent="0.25">
      <c r="G3814"/>
      <c r="H3814"/>
      <c r="I3814"/>
      <c r="J3814"/>
      <c r="K3814"/>
      <c r="L3814"/>
      <c r="M3814"/>
      <c r="N3814"/>
      <c r="O3814"/>
      <c r="P3814"/>
      <c r="Q3814" s="66"/>
      <c r="R3814" s="66"/>
    </row>
    <row r="3815" spans="7:18" x14ac:dyDescent="0.25">
      <c r="G3815"/>
      <c r="H3815"/>
      <c r="I3815"/>
      <c r="J3815"/>
      <c r="K3815"/>
      <c r="L3815"/>
      <c r="M3815"/>
      <c r="N3815"/>
      <c r="O3815"/>
      <c r="P3815"/>
      <c r="Q3815" s="66"/>
      <c r="R3815" s="66"/>
    </row>
    <row r="3816" spans="7:18" x14ac:dyDescent="0.25">
      <c r="G3816"/>
      <c r="H3816"/>
      <c r="I3816"/>
      <c r="J3816"/>
      <c r="K3816"/>
      <c r="L3816"/>
      <c r="M3816"/>
      <c r="N3816"/>
      <c r="O3816"/>
      <c r="P3816"/>
      <c r="Q3816" s="66"/>
      <c r="R3816" s="66"/>
    </row>
    <row r="3817" spans="7:18" x14ac:dyDescent="0.25">
      <c r="G3817"/>
      <c r="H3817"/>
      <c r="I3817"/>
      <c r="J3817"/>
      <c r="K3817"/>
      <c r="L3817"/>
      <c r="M3817"/>
      <c r="N3817"/>
      <c r="O3817"/>
      <c r="P3817"/>
      <c r="Q3817" s="66"/>
      <c r="R3817" s="66"/>
    </row>
    <row r="3818" spans="7:18" x14ac:dyDescent="0.25">
      <c r="G3818"/>
      <c r="H3818"/>
      <c r="I3818"/>
      <c r="J3818"/>
      <c r="K3818"/>
      <c r="L3818"/>
      <c r="M3818"/>
      <c r="N3818"/>
      <c r="O3818"/>
      <c r="P3818"/>
      <c r="Q3818" s="66"/>
      <c r="R3818" s="66"/>
    </row>
    <row r="3819" spans="7:18" x14ac:dyDescent="0.25">
      <c r="G3819"/>
      <c r="H3819"/>
      <c r="I3819"/>
      <c r="J3819"/>
      <c r="K3819"/>
      <c r="L3819"/>
      <c r="M3819"/>
      <c r="N3819"/>
      <c r="O3819"/>
      <c r="P3819"/>
      <c r="Q3819" s="66"/>
      <c r="R3819" s="66"/>
    </row>
    <row r="3820" spans="7:18" x14ac:dyDescent="0.25">
      <c r="G3820"/>
      <c r="H3820"/>
      <c r="I3820"/>
      <c r="J3820"/>
      <c r="K3820"/>
      <c r="L3820"/>
      <c r="M3820"/>
      <c r="N3820"/>
      <c r="O3820"/>
      <c r="P3820"/>
      <c r="Q3820" s="66"/>
      <c r="R3820" s="66"/>
    </row>
    <row r="3821" spans="7:18" x14ac:dyDescent="0.25">
      <c r="G3821"/>
      <c r="H3821"/>
      <c r="I3821"/>
      <c r="J3821"/>
      <c r="K3821"/>
      <c r="L3821"/>
      <c r="M3821"/>
      <c r="N3821"/>
      <c r="O3821"/>
      <c r="P3821"/>
      <c r="Q3821" s="66"/>
      <c r="R3821" s="66"/>
    </row>
    <row r="3822" spans="7:18" x14ac:dyDescent="0.25">
      <c r="G3822"/>
      <c r="H3822"/>
      <c r="I3822"/>
      <c r="J3822"/>
      <c r="K3822"/>
      <c r="L3822"/>
      <c r="M3822"/>
      <c r="N3822"/>
      <c r="O3822"/>
      <c r="P3822"/>
      <c r="Q3822" s="66"/>
      <c r="R3822" s="66"/>
    </row>
    <row r="3823" spans="7:18" x14ac:dyDescent="0.25">
      <c r="G3823"/>
      <c r="H3823"/>
      <c r="I3823"/>
      <c r="J3823"/>
      <c r="K3823"/>
      <c r="L3823"/>
      <c r="M3823"/>
      <c r="N3823"/>
      <c r="O3823"/>
      <c r="P3823"/>
      <c r="Q3823" s="66"/>
      <c r="R3823" s="66"/>
    </row>
    <row r="3824" spans="7:18" x14ac:dyDescent="0.25">
      <c r="G3824"/>
      <c r="H3824"/>
      <c r="I3824"/>
      <c r="J3824"/>
      <c r="K3824"/>
      <c r="L3824"/>
      <c r="M3824"/>
      <c r="N3824"/>
      <c r="O3824"/>
      <c r="P3824"/>
      <c r="Q3824" s="66"/>
      <c r="R3824" s="66"/>
    </row>
    <row r="3825" spans="7:18" x14ac:dyDescent="0.25">
      <c r="G3825"/>
      <c r="H3825"/>
      <c r="I3825"/>
      <c r="J3825"/>
      <c r="K3825"/>
      <c r="L3825"/>
      <c r="M3825"/>
      <c r="N3825"/>
      <c r="O3825"/>
      <c r="P3825"/>
      <c r="Q3825" s="66"/>
      <c r="R3825" s="66"/>
    </row>
    <row r="3826" spans="7:18" x14ac:dyDescent="0.25">
      <c r="G3826"/>
      <c r="H3826"/>
      <c r="I3826"/>
      <c r="J3826"/>
      <c r="K3826"/>
      <c r="L3826"/>
      <c r="M3826"/>
      <c r="N3826"/>
      <c r="O3826"/>
      <c r="P3826"/>
      <c r="Q3826" s="66"/>
      <c r="R3826" s="66"/>
    </row>
    <row r="3827" spans="7:18" x14ac:dyDescent="0.25">
      <c r="G3827"/>
      <c r="H3827"/>
      <c r="I3827"/>
      <c r="J3827"/>
      <c r="K3827"/>
      <c r="L3827"/>
      <c r="M3827"/>
      <c r="N3827"/>
      <c r="O3827"/>
      <c r="P3827"/>
      <c r="Q3827" s="66"/>
      <c r="R3827" s="66"/>
    </row>
    <row r="3828" spans="7:18" x14ac:dyDescent="0.25">
      <c r="G3828"/>
      <c r="H3828"/>
      <c r="I3828"/>
      <c r="J3828"/>
      <c r="K3828"/>
      <c r="L3828"/>
      <c r="M3828"/>
      <c r="N3828"/>
      <c r="O3828"/>
      <c r="P3828"/>
      <c r="Q3828" s="66"/>
      <c r="R3828" s="66"/>
    </row>
    <row r="3829" spans="7:18" x14ac:dyDescent="0.25">
      <c r="G3829"/>
      <c r="H3829"/>
      <c r="I3829"/>
      <c r="J3829"/>
      <c r="K3829"/>
      <c r="L3829"/>
      <c r="M3829"/>
      <c r="N3829"/>
      <c r="O3829"/>
      <c r="P3829"/>
      <c r="Q3829" s="66"/>
      <c r="R3829" s="66"/>
    </row>
    <row r="3830" spans="7:18" x14ac:dyDescent="0.25">
      <c r="G3830"/>
      <c r="H3830"/>
      <c r="I3830"/>
      <c r="J3830"/>
      <c r="K3830"/>
      <c r="L3830"/>
      <c r="M3830"/>
      <c r="N3830"/>
      <c r="O3830"/>
      <c r="P3830"/>
      <c r="Q3830" s="66"/>
      <c r="R3830" s="66"/>
    </row>
    <row r="3831" spans="7:18" x14ac:dyDescent="0.25">
      <c r="G3831"/>
      <c r="H3831"/>
      <c r="I3831"/>
      <c r="J3831"/>
      <c r="K3831"/>
      <c r="L3831"/>
      <c r="M3831"/>
      <c r="N3831"/>
      <c r="O3831"/>
      <c r="P3831"/>
      <c r="Q3831" s="66"/>
      <c r="R3831" s="66"/>
    </row>
    <row r="3832" spans="7:18" x14ac:dyDescent="0.25">
      <c r="G3832"/>
      <c r="H3832"/>
      <c r="I3832"/>
      <c r="J3832"/>
      <c r="K3832"/>
      <c r="L3832"/>
      <c r="M3832"/>
      <c r="N3832"/>
      <c r="O3832"/>
      <c r="P3832"/>
      <c r="Q3832" s="66"/>
      <c r="R3832" s="66"/>
    </row>
    <row r="3833" spans="7:18" x14ac:dyDescent="0.25">
      <c r="G3833"/>
      <c r="H3833"/>
      <c r="I3833"/>
      <c r="J3833"/>
      <c r="K3833"/>
      <c r="L3833"/>
      <c r="M3833"/>
      <c r="N3833"/>
      <c r="O3833"/>
      <c r="P3833"/>
      <c r="Q3833" s="66"/>
      <c r="R3833" s="66"/>
    </row>
    <row r="3834" spans="7:18" x14ac:dyDescent="0.25">
      <c r="G3834"/>
      <c r="H3834"/>
      <c r="I3834"/>
      <c r="J3834"/>
      <c r="K3834"/>
      <c r="L3834"/>
      <c r="M3834"/>
      <c r="N3834"/>
      <c r="O3834"/>
      <c r="P3834"/>
      <c r="Q3834" s="66"/>
      <c r="R3834" s="66"/>
    </row>
    <row r="3835" spans="7:18" x14ac:dyDescent="0.25">
      <c r="G3835"/>
      <c r="H3835"/>
      <c r="I3835"/>
      <c r="J3835"/>
      <c r="K3835"/>
      <c r="L3835"/>
      <c r="M3835"/>
      <c r="N3835"/>
      <c r="O3835"/>
      <c r="P3835"/>
      <c r="Q3835" s="66"/>
      <c r="R3835" s="66"/>
    </row>
    <row r="3836" spans="7:18" x14ac:dyDescent="0.25">
      <c r="G3836"/>
      <c r="H3836"/>
      <c r="I3836"/>
      <c r="J3836"/>
      <c r="K3836"/>
      <c r="L3836"/>
      <c r="M3836"/>
      <c r="N3836"/>
      <c r="O3836"/>
      <c r="P3836"/>
      <c r="Q3836" s="66"/>
      <c r="R3836" s="66"/>
    </row>
    <row r="3837" spans="7:18" x14ac:dyDescent="0.25">
      <c r="G3837"/>
      <c r="H3837"/>
      <c r="I3837"/>
      <c r="J3837"/>
      <c r="K3837"/>
      <c r="L3837"/>
      <c r="M3837"/>
      <c r="N3837"/>
      <c r="O3837"/>
      <c r="P3837"/>
      <c r="Q3837" s="66"/>
      <c r="R3837" s="66"/>
    </row>
    <row r="3838" spans="7:18" x14ac:dyDescent="0.25">
      <c r="G3838"/>
      <c r="H3838"/>
      <c r="I3838"/>
      <c r="J3838"/>
      <c r="K3838"/>
      <c r="L3838"/>
      <c r="M3838"/>
      <c r="N3838"/>
      <c r="O3838"/>
      <c r="P3838"/>
      <c r="Q3838" s="66"/>
      <c r="R3838" s="66"/>
    </row>
    <row r="3839" spans="7:18" x14ac:dyDescent="0.25">
      <c r="G3839"/>
      <c r="H3839"/>
      <c r="I3839"/>
      <c r="J3839"/>
      <c r="K3839"/>
      <c r="L3839"/>
      <c r="M3839"/>
      <c r="N3839"/>
      <c r="O3839"/>
      <c r="P3839"/>
      <c r="Q3839" s="66"/>
      <c r="R3839" s="66"/>
    </row>
    <row r="3840" spans="7:18" x14ac:dyDescent="0.25">
      <c r="G3840"/>
      <c r="H3840"/>
      <c r="I3840"/>
      <c r="J3840"/>
      <c r="K3840"/>
      <c r="L3840"/>
      <c r="M3840"/>
      <c r="N3840"/>
      <c r="O3840"/>
      <c r="P3840"/>
      <c r="Q3840" s="66"/>
      <c r="R3840" s="66"/>
    </row>
    <row r="3841" spans="7:18" x14ac:dyDescent="0.25">
      <c r="G3841"/>
      <c r="H3841"/>
      <c r="I3841"/>
      <c r="J3841"/>
      <c r="K3841"/>
      <c r="L3841"/>
      <c r="M3841"/>
      <c r="N3841"/>
      <c r="O3841"/>
      <c r="P3841"/>
      <c r="Q3841" s="66"/>
      <c r="R3841" s="66"/>
    </row>
    <row r="3842" spans="7:18" x14ac:dyDescent="0.25">
      <c r="G3842"/>
      <c r="H3842"/>
      <c r="I3842"/>
      <c r="J3842"/>
      <c r="K3842"/>
      <c r="L3842"/>
      <c r="M3842"/>
      <c r="N3842"/>
      <c r="O3842"/>
      <c r="P3842"/>
      <c r="Q3842" s="66"/>
      <c r="R3842" s="66"/>
    </row>
    <row r="3843" spans="7:18" x14ac:dyDescent="0.25">
      <c r="G3843"/>
      <c r="H3843"/>
      <c r="I3843"/>
      <c r="J3843"/>
      <c r="K3843"/>
      <c r="L3843"/>
      <c r="M3843"/>
      <c r="N3843"/>
      <c r="O3843"/>
      <c r="P3843"/>
      <c r="Q3843" s="66"/>
      <c r="R3843" s="66"/>
    </row>
    <row r="3844" spans="7:18" x14ac:dyDescent="0.25">
      <c r="G3844"/>
      <c r="H3844"/>
      <c r="I3844"/>
      <c r="J3844"/>
      <c r="K3844"/>
      <c r="L3844"/>
      <c r="M3844"/>
      <c r="N3844"/>
      <c r="O3844"/>
      <c r="P3844"/>
      <c r="Q3844" s="66"/>
      <c r="R3844" s="66"/>
    </row>
    <row r="3845" spans="7:18" x14ac:dyDescent="0.25">
      <c r="G3845"/>
      <c r="H3845"/>
      <c r="I3845"/>
      <c r="J3845"/>
      <c r="K3845"/>
      <c r="L3845"/>
      <c r="M3845"/>
      <c r="N3845"/>
      <c r="O3845"/>
      <c r="P3845"/>
      <c r="Q3845" s="66"/>
      <c r="R3845" s="66"/>
    </row>
    <row r="3846" spans="7:18" x14ac:dyDescent="0.25">
      <c r="G3846"/>
      <c r="H3846"/>
      <c r="I3846"/>
      <c r="J3846"/>
      <c r="K3846"/>
      <c r="L3846"/>
      <c r="M3846"/>
      <c r="N3846"/>
      <c r="O3846"/>
      <c r="P3846"/>
      <c r="Q3846" s="66"/>
      <c r="R3846" s="66"/>
    </row>
    <row r="3847" spans="7:18" x14ac:dyDescent="0.25">
      <c r="G3847"/>
      <c r="H3847"/>
      <c r="I3847"/>
      <c r="J3847"/>
      <c r="K3847"/>
      <c r="L3847"/>
      <c r="M3847"/>
      <c r="N3847"/>
      <c r="O3847"/>
      <c r="P3847"/>
      <c r="Q3847" s="66"/>
      <c r="R3847" s="66"/>
    </row>
    <row r="3848" spans="7:18" x14ac:dyDescent="0.25">
      <c r="G3848"/>
      <c r="H3848"/>
      <c r="I3848"/>
      <c r="J3848"/>
      <c r="K3848"/>
      <c r="L3848"/>
      <c r="M3848"/>
      <c r="N3848"/>
      <c r="O3848"/>
      <c r="P3848"/>
      <c r="Q3848" s="66"/>
      <c r="R3848" s="66"/>
    </row>
    <row r="3849" spans="7:18" x14ac:dyDescent="0.25">
      <c r="G3849"/>
      <c r="H3849"/>
      <c r="I3849"/>
      <c r="J3849"/>
      <c r="K3849"/>
      <c r="L3849"/>
      <c r="M3849"/>
      <c r="N3849"/>
      <c r="O3849"/>
      <c r="P3849"/>
      <c r="Q3849" s="66"/>
      <c r="R3849" s="66"/>
    </row>
    <row r="3850" spans="7:18" x14ac:dyDescent="0.25">
      <c r="G3850"/>
      <c r="H3850"/>
      <c r="I3850"/>
      <c r="J3850"/>
      <c r="K3850"/>
      <c r="L3850"/>
      <c r="M3850"/>
      <c r="N3850"/>
      <c r="O3850"/>
      <c r="P3850"/>
      <c r="Q3850" s="66"/>
      <c r="R3850" s="66"/>
    </row>
    <row r="3851" spans="7:18" x14ac:dyDescent="0.25">
      <c r="G3851"/>
      <c r="H3851"/>
      <c r="I3851"/>
      <c r="J3851"/>
      <c r="K3851"/>
      <c r="L3851"/>
      <c r="M3851"/>
      <c r="N3851"/>
      <c r="O3851"/>
      <c r="P3851"/>
      <c r="Q3851" s="66"/>
      <c r="R3851" s="66"/>
    </row>
    <row r="3852" spans="7:18" x14ac:dyDescent="0.25">
      <c r="G3852"/>
      <c r="H3852"/>
      <c r="I3852"/>
      <c r="J3852"/>
      <c r="K3852"/>
      <c r="L3852"/>
      <c r="M3852"/>
      <c r="N3852"/>
      <c r="O3852"/>
      <c r="P3852"/>
      <c r="Q3852" s="66"/>
      <c r="R3852" s="66"/>
    </row>
    <row r="3853" spans="7:18" x14ac:dyDescent="0.25">
      <c r="G3853"/>
      <c r="H3853"/>
      <c r="I3853"/>
      <c r="J3853"/>
      <c r="K3853"/>
      <c r="L3853"/>
      <c r="M3853"/>
      <c r="N3853"/>
      <c r="O3853"/>
      <c r="P3853"/>
      <c r="Q3853" s="66"/>
      <c r="R3853" s="66"/>
    </row>
    <row r="3854" spans="7:18" x14ac:dyDescent="0.25">
      <c r="G3854"/>
      <c r="H3854"/>
      <c r="I3854"/>
      <c r="J3854"/>
      <c r="K3854"/>
      <c r="L3854"/>
      <c r="M3854"/>
      <c r="N3854"/>
      <c r="O3854"/>
      <c r="P3854"/>
      <c r="Q3854" s="66"/>
      <c r="R3854" s="66"/>
    </row>
    <row r="3855" spans="7:18" x14ac:dyDescent="0.25">
      <c r="G3855"/>
      <c r="H3855"/>
      <c r="I3855"/>
      <c r="J3855"/>
      <c r="K3855"/>
      <c r="L3855"/>
      <c r="M3855"/>
      <c r="N3855"/>
      <c r="O3855"/>
      <c r="P3855"/>
      <c r="Q3855" s="66"/>
      <c r="R3855" s="66"/>
    </row>
    <row r="3856" spans="7:18" x14ac:dyDescent="0.25">
      <c r="G3856"/>
      <c r="H3856"/>
      <c r="I3856"/>
      <c r="J3856"/>
      <c r="K3856"/>
      <c r="L3856"/>
      <c r="M3856"/>
      <c r="N3856"/>
      <c r="O3856"/>
      <c r="P3856"/>
      <c r="Q3856" s="66"/>
      <c r="R3856" s="66"/>
    </row>
    <row r="3857" spans="7:18" x14ac:dyDescent="0.25">
      <c r="G3857"/>
      <c r="H3857"/>
      <c r="I3857"/>
      <c r="J3857"/>
      <c r="K3857"/>
      <c r="L3857"/>
      <c r="M3857"/>
      <c r="N3857"/>
      <c r="O3857"/>
      <c r="P3857"/>
      <c r="Q3857" s="66"/>
      <c r="R3857" s="66"/>
    </row>
    <row r="3858" spans="7:18" x14ac:dyDescent="0.25">
      <c r="G3858"/>
      <c r="H3858"/>
      <c r="I3858"/>
      <c r="J3858"/>
      <c r="K3858"/>
      <c r="L3858"/>
      <c r="M3858"/>
      <c r="N3858"/>
      <c r="O3858"/>
      <c r="P3858"/>
      <c r="Q3858" s="66"/>
      <c r="R3858" s="66"/>
    </row>
    <row r="3859" spans="7:18" x14ac:dyDescent="0.25">
      <c r="G3859"/>
      <c r="H3859"/>
      <c r="I3859"/>
      <c r="J3859"/>
      <c r="K3859"/>
      <c r="L3859"/>
      <c r="M3859"/>
      <c r="N3859"/>
      <c r="O3859"/>
      <c r="P3859"/>
      <c r="Q3859" s="66"/>
      <c r="R3859" s="66"/>
    </row>
    <row r="3860" spans="7:18" x14ac:dyDescent="0.25">
      <c r="G3860"/>
      <c r="H3860"/>
      <c r="I3860"/>
      <c r="J3860"/>
      <c r="K3860"/>
      <c r="L3860"/>
      <c r="M3860"/>
      <c r="N3860"/>
      <c r="O3860"/>
      <c r="P3860"/>
      <c r="Q3860" s="66"/>
      <c r="R3860" s="66"/>
    </row>
    <row r="3861" spans="7:18" x14ac:dyDescent="0.25">
      <c r="G3861"/>
      <c r="H3861"/>
      <c r="I3861"/>
      <c r="J3861"/>
      <c r="K3861"/>
      <c r="L3861"/>
      <c r="M3861"/>
      <c r="N3861"/>
      <c r="O3861"/>
      <c r="P3861"/>
      <c r="Q3861" s="66"/>
      <c r="R3861" s="66"/>
    </row>
    <row r="3862" spans="7:18" x14ac:dyDescent="0.25">
      <c r="G3862"/>
      <c r="H3862"/>
      <c r="I3862"/>
      <c r="J3862"/>
      <c r="K3862"/>
      <c r="L3862"/>
      <c r="M3862"/>
      <c r="N3862"/>
      <c r="O3862"/>
      <c r="P3862"/>
      <c r="Q3862" s="66"/>
      <c r="R3862" s="66"/>
    </row>
    <row r="3863" spans="7:18" x14ac:dyDescent="0.25">
      <c r="G3863"/>
      <c r="H3863"/>
      <c r="I3863"/>
      <c r="J3863"/>
      <c r="K3863"/>
      <c r="L3863"/>
      <c r="M3863"/>
      <c r="N3863"/>
      <c r="O3863"/>
      <c r="P3863"/>
      <c r="Q3863" s="66"/>
      <c r="R3863" s="66"/>
    </row>
    <row r="3864" spans="7:18" x14ac:dyDescent="0.25">
      <c r="G3864"/>
      <c r="H3864"/>
      <c r="I3864"/>
      <c r="J3864"/>
      <c r="K3864"/>
      <c r="L3864"/>
      <c r="M3864"/>
      <c r="N3864"/>
      <c r="O3864"/>
      <c r="P3864"/>
      <c r="Q3864" s="66"/>
      <c r="R3864" s="66"/>
    </row>
    <row r="3865" spans="7:18" x14ac:dyDescent="0.25">
      <c r="G3865"/>
      <c r="H3865"/>
      <c r="I3865"/>
      <c r="J3865"/>
      <c r="K3865"/>
      <c r="L3865"/>
      <c r="M3865"/>
      <c r="N3865"/>
      <c r="O3865"/>
      <c r="P3865"/>
      <c r="Q3865" s="66"/>
      <c r="R3865" s="66"/>
    </row>
    <row r="3866" spans="7:18" x14ac:dyDescent="0.25">
      <c r="G3866"/>
      <c r="H3866"/>
      <c r="I3866"/>
      <c r="J3866"/>
      <c r="K3866"/>
      <c r="L3866"/>
      <c r="M3866"/>
      <c r="N3866"/>
      <c r="O3866"/>
      <c r="P3866"/>
      <c r="Q3866" s="66"/>
      <c r="R3866" s="66"/>
    </row>
    <row r="3867" spans="7:18" x14ac:dyDescent="0.25">
      <c r="G3867"/>
      <c r="H3867"/>
      <c r="I3867"/>
      <c r="J3867"/>
      <c r="K3867"/>
      <c r="L3867"/>
      <c r="M3867"/>
      <c r="N3867"/>
      <c r="O3867"/>
      <c r="P3867"/>
      <c r="Q3867" s="66"/>
      <c r="R3867" s="66"/>
    </row>
    <row r="3868" spans="7:18" x14ac:dyDescent="0.25">
      <c r="G3868"/>
      <c r="H3868"/>
      <c r="I3868"/>
      <c r="J3868"/>
      <c r="K3868"/>
      <c r="L3868"/>
      <c r="M3868"/>
      <c r="N3868"/>
      <c r="O3868"/>
      <c r="P3868"/>
      <c r="Q3868" s="66"/>
      <c r="R3868" s="66"/>
    </row>
    <row r="3869" spans="7:18" x14ac:dyDescent="0.25">
      <c r="G3869"/>
      <c r="H3869"/>
      <c r="I3869"/>
      <c r="J3869"/>
      <c r="K3869"/>
      <c r="L3869"/>
      <c r="M3869"/>
      <c r="N3869"/>
      <c r="O3869"/>
      <c r="P3869"/>
      <c r="Q3869" s="66"/>
      <c r="R3869" s="66"/>
    </row>
    <row r="3870" spans="7:18" x14ac:dyDescent="0.25">
      <c r="G3870"/>
      <c r="H3870"/>
      <c r="I3870"/>
      <c r="J3870"/>
      <c r="K3870"/>
      <c r="L3870"/>
      <c r="M3870"/>
      <c r="N3870"/>
      <c r="O3870"/>
      <c r="P3870"/>
      <c r="Q3870" s="66"/>
      <c r="R3870" s="66"/>
    </row>
    <row r="3871" spans="7:18" x14ac:dyDescent="0.25">
      <c r="G3871"/>
      <c r="H3871"/>
      <c r="I3871"/>
      <c r="J3871"/>
      <c r="K3871"/>
      <c r="L3871"/>
      <c r="M3871"/>
      <c r="N3871"/>
      <c r="O3871"/>
      <c r="P3871"/>
      <c r="Q3871" s="66"/>
      <c r="R3871" s="66"/>
    </row>
    <row r="3872" spans="7:18" x14ac:dyDescent="0.25">
      <c r="G3872"/>
      <c r="H3872"/>
      <c r="I3872"/>
      <c r="J3872"/>
      <c r="K3872"/>
      <c r="L3872"/>
      <c r="M3872"/>
      <c r="N3872"/>
      <c r="O3872"/>
      <c r="P3872"/>
      <c r="Q3872" s="66"/>
      <c r="R3872" s="66"/>
    </row>
    <row r="3873" spans="7:18" x14ac:dyDescent="0.25">
      <c r="G3873"/>
      <c r="H3873"/>
      <c r="I3873"/>
      <c r="J3873"/>
      <c r="K3873"/>
      <c r="L3873"/>
      <c r="M3873"/>
      <c r="N3873"/>
      <c r="O3873"/>
      <c r="P3873"/>
      <c r="Q3873" s="66"/>
      <c r="R3873" s="66"/>
    </row>
    <row r="3874" spans="7:18" x14ac:dyDescent="0.25">
      <c r="G3874"/>
      <c r="H3874"/>
      <c r="I3874"/>
      <c r="J3874"/>
      <c r="K3874"/>
      <c r="L3874"/>
      <c r="M3874"/>
      <c r="N3874"/>
      <c r="O3874"/>
      <c r="P3874"/>
      <c r="Q3874" s="66"/>
      <c r="R3874" s="66"/>
    </row>
    <row r="3875" spans="7:18" x14ac:dyDescent="0.25">
      <c r="G3875"/>
      <c r="H3875"/>
      <c r="I3875"/>
      <c r="J3875"/>
      <c r="K3875"/>
      <c r="L3875"/>
      <c r="M3875"/>
      <c r="N3875"/>
      <c r="O3875"/>
      <c r="P3875"/>
      <c r="Q3875" s="66"/>
      <c r="R3875" s="66"/>
    </row>
    <row r="3876" spans="7:18" x14ac:dyDescent="0.25">
      <c r="G3876"/>
      <c r="H3876"/>
      <c r="I3876"/>
      <c r="J3876"/>
      <c r="K3876"/>
      <c r="L3876"/>
      <c r="M3876"/>
      <c r="N3876"/>
      <c r="O3876"/>
      <c r="P3876"/>
      <c r="Q3876" s="66"/>
      <c r="R3876" s="66"/>
    </row>
    <row r="3877" spans="7:18" x14ac:dyDescent="0.25">
      <c r="G3877"/>
      <c r="H3877"/>
      <c r="I3877"/>
      <c r="J3877"/>
      <c r="K3877"/>
      <c r="L3877"/>
      <c r="M3877"/>
      <c r="N3877"/>
      <c r="O3877"/>
      <c r="P3877"/>
      <c r="Q3877" s="66"/>
      <c r="R3877" s="66"/>
    </row>
    <row r="3878" spans="7:18" x14ac:dyDescent="0.25">
      <c r="G3878"/>
      <c r="H3878"/>
      <c r="I3878"/>
      <c r="J3878"/>
      <c r="K3878"/>
      <c r="L3878"/>
      <c r="M3878"/>
      <c r="N3878"/>
      <c r="O3878"/>
      <c r="P3878"/>
      <c r="Q3878" s="66"/>
      <c r="R3878" s="66"/>
    </row>
    <row r="3879" spans="7:18" x14ac:dyDescent="0.25">
      <c r="G3879"/>
      <c r="H3879"/>
      <c r="I3879"/>
      <c r="J3879"/>
      <c r="K3879"/>
      <c r="L3879"/>
      <c r="M3879"/>
      <c r="N3879"/>
      <c r="O3879"/>
      <c r="P3879"/>
      <c r="Q3879" s="66"/>
      <c r="R3879" s="66"/>
    </row>
    <row r="3880" spans="7:18" x14ac:dyDescent="0.25">
      <c r="G3880"/>
      <c r="H3880"/>
      <c r="I3880"/>
      <c r="J3880"/>
      <c r="K3880"/>
      <c r="L3880"/>
      <c r="M3880"/>
      <c r="N3880"/>
      <c r="O3880"/>
      <c r="P3880"/>
      <c r="Q3880" s="66"/>
      <c r="R3880" s="66"/>
    </row>
    <row r="3881" spans="7:18" x14ac:dyDescent="0.25">
      <c r="G3881"/>
      <c r="H3881"/>
      <c r="I3881"/>
      <c r="J3881"/>
      <c r="K3881"/>
      <c r="L3881"/>
      <c r="M3881"/>
      <c r="N3881"/>
      <c r="O3881"/>
      <c r="P3881"/>
      <c r="Q3881" s="66"/>
      <c r="R3881" s="66"/>
    </row>
    <row r="3882" spans="7:18" x14ac:dyDescent="0.25">
      <c r="G3882"/>
      <c r="H3882"/>
      <c r="I3882"/>
      <c r="J3882"/>
      <c r="K3882"/>
      <c r="L3882"/>
      <c r="M3882"/>
      <c r="N3882"/>
      <c r="O3882"/>
      <c r="P3882"/>
      <c r="Q3882" s="66"/>
      <c r="R3882" s="66"/>
    </row>
    <row r="3883" spans="7:18" x14ac:dyDescent="0.25">
      <c r="G3883"/>
      <c r="H3883"/>
      <c r="I3883"/>
      <c r="J3883"/>
      <c r="K3883"/>
      <c r="L3883"/>
      <c r="M3883"/>
      <c r="N3883"/>
      <c r="O3883"/>
      <c r="P3883"/>
      <c r="Q3883" s="66"/>
      <c r="R3883" s="66"/>
    </row>
    <row r="3884" spans="7:18" x14ac:dyDescent="0.25">
      <c r="G3884"/>
      <c r="H3884"/>
      <c r="I3884"/>
      <c r="J3884"/>
      <c r="K3884"/>
      <c r="L3884"/>
      <c r="M3884"/>
      <c r="N3884"/>
      <c r="O3884"/>
      <c r="P3884"/>
      <c r="Q3884" s="66"/>
      <c r="R3884" s="66"/>
    </row>
    <row r="3885" spans="7:18" x14ac:dyDescent="0.25">
      <c r="G3885"/>
      <c r="H3885"/>
      <c r="I3885"/>
      <c r="J3885"/>
      <c r="K3885"/>
      <c r="L3885"/>
      <c r="M3885"/>
      <c r="N3885"/>
      <c r="O3885"/>
      <c r="P3885"/>
      <c r="Q3885" s="66"/>
      <c r="R3885" s="66"/>
    </row>
    <row r="3886" spans="7:18" x14ac:dyDescent="0.25">
      <c r="G3886"/>
      <c r="H3886"/>
      <c r="I3886"/>
      <c r="J3886"/>
      <c r="K3886"/>
      <c r="L3886"/>
      <c r="M3886"/>
      <c r="N3886"/>
      <c r="O3886"/>
      <c r="P3886"/>
      <c r="Q3886" s="66"/>
      <c r="R3886" s="66"/>
    </row>
    <row r="3887" spans="7:18" x14ac:dyDescent="0.25">
      <c r="G3887"/>
      <c r="H3887"/>
      <c r="I3887"/>
      <c r="J3887"/>
      <c r="K3887"/>
      <c r="L3887"/>
      <c r="M3887"/>
      <c r="N3887"/>
      <c r="O3887"/>
      <c r="P3887"/>
      <c r="Q3887" s="66"/>
      <c r="R3887" s="66"/>
    </row>
    <row r="3888" spans="7:18" x14ac:dyDescent="0.25">
      <c r="G3888"/>
      <c r="H3888"/>
      <c r="I3888"/>
      <c r="J3888"/>
      <c r="K3888"/>
      <c r="L3888"/>
      <c r="M3888"/>
      <c r="N3888"/>
      <c r="O3888"/>
      <c r="P3888"/>
      <c r="Q3888" s="66"/>
      <c r="R3888" s="66"/>
    </row>
    <row r="3889" spans="7:18" x14ac:dyDescent="0.25">
      <c r="G3889"/>
      <c r="H3889"/>
      <c r="I3889"/>
      <c r="J3889"/>
      <c r="K3889"/>
      <c r="L3889"/>
      <c r="M3889"/>
      <c r="N3889"/>
      <c r="O3889"/>
      <c r="P3889"/>
      <c r="Q3889" s="66"/>
      <c r="R3889" s="66"/>
    </row>
    <row r="3890" spans="7:18" x14ac:dyDescent="0.25">
      <c r="G3890"/>
      <c r="H3890"/>
      <c r="I3890"/>
      <c r="J3890"/>
      <c r="K3890"/>
      <c r="L3890"/>
      <c r="M3890"/>
      <c r="N3890"/>
      <c r="O3890"/>
      <c r="P3890"/>
      <c r="Q3890" s="66"/>
      <c r="R3890" s="66"/>
    </row>
    <row r="3891" spans="7:18" x14ac:dyDescent="0.25">
      <c r="G3891"/>
      <c r="H3891"/>
      <c r="I3891"/>
      <c r="J3891"/>
      <c r="K3891"/>
      <c r="L3891"/>
      <c r="M3891"/>
      <c r="N3891"/>
      <c r="O3891"/>
      <c r="P3891"/>
      <c r="Q3891" s="66"/>
      <c r="R3891" s="66"/>
    </row>
    <row r="3892" spans="7:18" x14ac:dyDescent="0.25">
      <c r="G3892"/>
      <c r="H3892"/>
      <c r="I3892"/>
      <c r="J3892"/>
      <c r="K3892"/>
      <c r="L3892"/>
      <c r="M3892"/>
      <c r="N3892"/>
      <c r="O3892"/>
      <c r="P3892"/>
      <c r="Q3892" s="66"/>
      <c r="R3892" s="66"/>
    </row>
    <row r="3893" spans="7:18" x14ac:dyDescent="0.25">
      <c r="G3893"/>
      <c r="H3893"/>
      <c r="I3893"/>
      <c r="J3893"/>
      <c r="K3893"/>
      <c r="L3893"/>
      <c r="M3893"/>
      <c r="N3893"/>
      <c r="O3893"/>
      <c r="P3893"/>
      <c r="Q3893" s="66"/>
      <c r="R3893" s="66"/>
    </row>
    <row r="3894" spans="7:18" x14ac:dyDescent="0.25">
      <c r="G3894"/>
      <c r="H3894"/>
      <c r="I3894"/>
      <c r="J3894"/>
      <c r="K3894"/>
      <c r="L3894"/>
      <c r="M3894"/>
      <c r="N3894"/>
      <c r="O3894"/>
      <c r="P3894"/>
      <c r="Q3894" s="66"/>
      <c r="R3894" s="66"/>
    </row>
    <row r="3895" spans="7:18" x14ac:dyDescent="0.25">
      <c r="G3895"/>
      <c r="H3895"/>
      <c r="I3895"/>
      <c r="J3895"/>
      <c r="K3895"/>
      <c r="L3895"/>
      <c r="M3895"/>
      <c r="N3895"/>
      <c r="O3895"/>
      <c r="P3895"/>
      <c r="Q3895" s="66"/>
      <c r="R3895" s="66"/>
    </row>
    <row r="3896" spans="7:18" x14ac:dyDescent="0.25">
      <c r="G3896"/>
      <c r="H3896"/>
      <c r="I3896"/>
      <c r="J3896"/>
      <c r="K3896"/>
      <c r="L3896"/>
      <c r="M3896"/>
      <c r="N3896"/>
      <c r="O3896"/>
      <c r="P3896"/>
      <c r="Q3896" s="66"/>
      <c r="R3896" s="66"/>
    </row>
    <row r="3897" spans="7:18" x14ac:dyDescent="0.25">
      <c r="G3897"/>
      <c r="H3897"/>
      <c r="I3897"/>
      <c r="J3897"/>
      <c r="K3897"/>
      <c r="L3897"/>
      <c r="M3897"/>
      <c r="N3897"/>
      <c r="O3897"/>
      <c r="P3897"/>
      <c r="Q3897" s="66"/>
      <c r="R3897" s="66"/>
    </row>
    <row r="3898" spans="7:18" x14ac:dyDescent="0.25">
      <c r="G3898"/>
      <c r="H3898"/>
      <c r="I3898"/>
      <c r="J3898"/>
      <c r="K3898"/>
      <c r="L3898"/>
      <c r="M3898"/>
      <c r="N3898"/>
      <c r="O3898"/>
      <c r="P3898"/>
      <c r="Q3898" s="66"/>
      <c r="R3898" s="66"/>
    </row>
    <row r="3899" spans="7:18" x14ac:dyDescent="0.25">
      <c r="G3899"/>
      <c r="H3899"/>
      <c r="I3899"/>
      <c r="J3899"/>
      <c r="K3899"/>
      <c r="L3899"/>
      <c r="M3899"/>
      <c r="N3899"/>
      <c r="O3899"/>
      <c r="P3899"/>
      <c r="Q3899" s="66"/>
      <c r="R3899" s="66"/>
    </row>
    <row r="3900" spans="7:18" x14ac:dyDescent="0.25">
      <c r="G3900"/>
      <c r="H3900"/>
      <c r="I3900"/>
      <c r="J3900"/>
      <c r="K3900"/>
      <c r="L3900"/>
      <c r="M3900"/>
      <c r="N3900"/>
      <c r="O3900"/>
      <c r="P3900"/>
      <c r="Q3900" s="66"/>
      <c r="R3900" s="66"/>
    </row>
    <row r="3901" spans="7:18" x14ac:dyDescent="0.25">
      <c r="G3901"/>
      <c r="H3901"/>
      <c r="I3901"/>
      <c r="J3901"/>
      <c r="K3901"/>
      <c r="L3901"/>
      <c r="M3901"/>
      <c r="N3901"/>
      <c r="O3901"/>
      <c r="P3901"/>
      <c r="Q3901" s="66"/>
      <c r="R3901" s="66"/>
    </row>
    <row r="3902" spans="7:18" x14ac:dyDescent="0.25">
      <c r="G3902"/>
      <c r="H3902"/>
      <c r="I3902"/>
      <c r="J3902"/>
      <c r="K3902"/>
      <c r="L3902"/>
      <c r="M3902"/>
      <c r="N3902"/>
      <c r="O3902"/>
      <c r="P3902"/>
      <c r="Q3902" s="66"/>
      <c r="R3902" s="66"/>
    </row>
    <row r="3903" spans="7:18" x14ac:dyDescent="0.25">
      <c r="G3903"/>
      <c r="H3903"/>
      <c r="I3903"/>
      <c r="J3903"/>
      <c r="K3903"/>
      <c r="L3903"/>
      <c r="M3903"/>
      <c r="N3903"/>
      <c r="O3903"/>
      <c r="P3903"/>
      <c r="Q3903" s="66"/>
      <c r="R3903" s="66"/>
    </row>
    <row r="3904" spans="7:18" x14ac:dyDescent="0.25">
      <c r="G3904"/>
      <c r="H3904"/>
      <c r="I3904"/>
      <c r="J3904"/>
      <c r="K3904"/>
      <c r="L3904"/>
      <c r="M3904"/>
      <c r="N3904"/>
      <c r="O3904"/>
      <c r="P3904"/>
      <c r="Q3904" s="66"/>
      <c r="R3904" s="66"/>
    </row>
    <row r="3905" spans="7:18" x14ac:dyDescent="0.25">
      <c r="G3905"/>
      <c r="H3905"/>
      <c r="I3905"/>
      <c r="J3905"/>
      <c r="K3905"/>
      <c r="L3905"/>
      <c r="M3905"/>
      <c r="N3905"/>
      <c r="O3905"/>
      <c r="P3905"/>
      <c r="Q3905" s="66"/>
      <c r="R3905" s="66"/>
    </row>
    <row r="3906" spans="7:18" x14ac:dyDescent="0.25">
      <c r="G3906"/>
      <c r="H3906"/>
      <c r="I3906"/>
      <c r="J3906"/>
      <c r="K3906"/>
      <c r="L3906"/>
      <c r="M3906"/>
      <c r="N3906"/>
      <c r="O3906"/>
      <c r="P3906"/>
      <c r="Q3906" s="66"/>
      <c r="R3906" s="66"/>
    </row>
    <row r="3907" spans="7:18" x14ac:dyDescent="0.25">
      <c r="G3907"/>
      <c r="H3907"/>
      <c r="I3907"/>
      <c r="J3907"/>
      <c r="K3907"/>
      <c r="L3907"/>
      <c r="M3907"/>
      <c r="N3907"/>
      <c r="O3907"/>
      <c r="P3907"/>
      <c r="Q3907" s="66"/>
      <c r="R3907" s="66"/>
    </row>
    <row r="3908" spans="7:18" x14ac:dyDescent="0.25">
      <c r="G3908"/>
      <c r="H3908"/>
      <c r="I3908"/>
      <c r="J3908"/>
      <c r="K3908"/>
      <c r="L3908"/>
      <c r="M3908"/>
      <c r="N3908"/>
      <c r="O3908"/>
      <c r="P3908"/>
      <c r="Q3908" s="66"/>
      <c r="R3908" s="66"/>
    </row>
    <row r="3909" spans="7:18" x14ac:dyDescent="0.25">
      <c r="G3909"/>
      <c r="H3909"/>
      <c r="I3909"/>
      <c r="J3909"/>
      <c r="K3909"/>
      <c r="L3909"/>
      <c r="M3909"/>
      <c r="N3909"/>
      <c r="O3909"/>
      <c r="P3909"/>
      <c r="Q3909" s="66"/>
      <c r="R3909" s="66"/>
    </row>
    <row r="3910" spans="7:18" x14ac:dyDescent="0.25">
      <c r="G3910"/>
      <c r="H3910"/>
      <c r="I3910"/>
      <c r="J3910"/>
      <c r="K3910"/>
      <c r="L3910"/>
      <c r="M3910"/>
      <c r="N3910"/>
      <c r="O3910"/>
      <c r="P3910"/>
      <c r="Q3910" s="66"/>
      <c r="R3910" s="66"/>
    </row>
    <row r="3911" spans="7:18" x14ac:dyDescent="0.25">
      <c r="G3911"/>
      <c r="H3911"/>
      <c r="I3911"/>
      <c r="J3911"/>
      <c r="K3911"/>
      <c r="L3911"/>
      <c r="M3911"/>
      <c r="N3911"/>
      <c r="O3911"/>
      <c r="P3911"/>
      <c r="Q3911" s="66"/>
      <c r="R3911" s="66"/>
    </row>
    <row r="3912" spans="7:18" x14ac:dyDescent="0.25">
      <c r="G3912"/>
      <c r="H3912"/>
      <c r="I3912"/>
      <c r="J3912"/>
      <c r="K3912"/>
      <c r="L3912"/>
      <c r="M3912"/>
      <c r="N3912"/>
      <c r="O3912"/>
      <c r="P3912"/>
      <c r="Q3912" s="66"/>
      <c r="R3912" s="66"/>
    </row>
    <row r="3913" spans="7:18" x14ac:dyDescent="0.25">
      <c r="G3913"/>
      <c r="H3913"/>
      <c r="I3913"/>
      <c r="J3913"/>
      <c r="K3913"/>
      <c r="L3913"/>
      <c r="M3913"/>
      <c r="N3913"/>
      <c r="O3913"/>
      <c r="P3913"/>
      <c r="Q3913" s="66"/>
      <c r="R3913" s="66"/>
    </row>
    <row r="3914" spans="7:18" x14ac:dyDescent="0.25">
      <c r="G3914"/>
      <c r="H3914"/>
      <c r="I3914"/>
      <c r="J3914"/>
      <c r="K3914"/>
      <c r="L3914"/>
      <c r="M3914"/>
      <c r="N3914"/>
      <c r="O3914"/>
      <c r="P3914"/>
      <c r="Q3914" s="66"/>
      <c r="R3914" s="66"/>
    </row>
    <row r="3915" spans="7:18" x14ac:dyDescent="0.25">
      <c r="G3915"/>
      <c r="H3915"/>
      <c r="I3915"/>
      <c r="J3915"/>
      <c r="K3915"/>
      <c r="L3915"/>
      <c r="M3915"/>
      <c r="N3915"/>
      <c r="O3915"/>
      <c r="P3915"/>
      <c r="Q3915" s="66"/>
      <c r="R3915" s="66"/>
    </row>
    <row r="3916" spans="7:18" x14ac:dyDescent="0.25">
      <c r="G3916"/>
      <c r="H3916"/>
      <c r="I3916"/>
      <c r="J3916"/>
      <c r="K3916"/>
      <c r="L3916"/>
      <c r="M3916"/>
      <c r="N3916"/>
      <c r="O3916"/>
      <c r="P3916"/>
      <c r="Q3916" s="66"/>
      <c r="R3916" s="66"/>
    </row>
    <row r="3917" spans="7:18" x14ac:dyDescent="0.25">
      <c r="G3917"/>
      <c r="H3917"/>
      <c r="I3917"/>
      <c r="J3917"/>
      <c r="K3917"/>
      <c r="L3917"/>
      <c r="M3917"/>
      <c r="N3917"/>
      <c r="O3917"/>
      <c r="P3917"/>
      <c r="Q3917" s="66"/>
      <c r="R3917" s="66"/>
    </row>
    <row r="3918" spans="7:18" x14ac:dyDescent="0.25">
      <c r="G3918"/>
      <c r="H3918"/>
      <c r="I3918"/>
      <c r="J3918"/>
      <c r="K3918"/>
      <c r="L3918"/>
      <c r="M3918"/>
      <c r="N3918"/>
      <c r="O3918"/>
      <c r="P3918"/>
      <c r="Q3918" s="66"/>
      <c r="R3918" s="66"/>
    </row>
    <row r="3919" spans="7:18" x14ac:dyDescent="0.25">
      <c r="G3919"/>
      <c r="H3919"/>
      <c r="I3919"/>
      <c r="J3919"/>
      <c r="K3919"/>
      <c r="L3919"/>
      <c r="M3919"/>
      <c r="N3919"/>
      <c r="O3919"/>
      <c r="P3919"/>
      <c r="Q3919" s="66"/>
      <c r="R3919" s="66"/>
    </row>
    <row r="3920" spans="7:18" x14ac:dyDescent="0.25">
      <c r="G3920"/>
      <c r="H3920"/>
      <c r="I3920"/>
      <c r="J3920"/>
      <c r="K3920"/>
      <c r="L3920"/>
      <c r="M3920"/>
      <c r="N3920"/>
      <c r="O3920"/>
      <c r="P3920"/>
      <c r="Q3920" s="66"/>
      <c r="R3920" s="66"/>
    </row>
    <row r="3921" spans="7:18" x14ac:dyDescent="0.25">
      <c r="G3921"/>
      <c r="H3921"/>
      <c r="I3921"/>
      <c r="J3921"/>
      <c r="K3921"/>
      <c r="L3921"/>
      <c r="M3921"/>
      <c r="N3921"/>
      <c r="O3921"/>
      <c r="P3921"/>
      <c r="Q3921" s="66"/>
      <c r="R3921" s="66"/>
    </row>
    <row r="3922" spans="7:18" x14ac:dyDescent="0.25">
      <c r="G3922"/>
      <c r="H3922"/>
      <c r="I3922"/>
      <c r="J3922"/>
      <c r="K3922"/>
      <c r="L3922"/>
      <c r="M3922"/>
      <c r="N3922"/>
      <c r="O3922"/>
      <c r="P3922"/>
      <c r="Q3922" s="66"/>
      <c r="R3922" s="66"/>
    </row>
    <row r="3923" spans="7:18" x14ac:dyDescent="0.25">
      <c r="G3923"/>
      <c r="H3923"/>
      <c r="I3923"/>
      <c r="J3923"/>
      <c r="K3923"/>
      <c r="L3923"/>
      <c r="M3923"/>
      <c r="N3923"/>
      <c r="O3923"/>
      <c r="P3923"/>
      <c r="Q3923" s="66"/>
      <c r="R3923" s="66"/>
    </row>
    <row r="3924" spans="7:18" x14ac:dyDescent="0.25">
      <c r="G3924"/>
      <c r="H3924"/>
      <c r="I3924"/>
      <c r="J3924"/>
      <c r="K3924"/>
      <c r="L3924"/>
      <c r="M3924"/>
      <c r="N3924"/>
      <c r="O3924"/>
      <c r="P3924"/>
      <c r="Q3924" s="66"/>
      <c r="R3924" s="66"/>
    </row>
    <row r="3925" spans="7:18" x14ac:dyDescent="0.25">
      <c r="G3925"/>
      <c r="H3925"/>
      <c r="I3925"/>
      <c r="J3925"/>
      <c r="K3925"/>
      <c r="L3925"/>
      <c r="M3925"/>
      <c r="N3925"/>
      <c r="O3925"/>
      <c r="P3925"/>
      <c r="Q3925" s="66"/>
      <c r="R3925" s="66"/>
    </row>
    <row r="3926" spans="7:18" x14ac:dyDescent="0.25">
      <c r="G3926"/>
      <c r="H3926"/>
      <c r="I3926"/>
      <c r="J3926"/>
      <c r="K3926"/>
      <c r="L3926"/>
      <c r="M3926"/>
      <c r="N3926"/>
      <c r="O3926"/>
      <c r="P3926"/>
      <c r="Q3926" s="66"/>
      <c r="R3926" s="66"/>
    </row>
    <row r="3927" spans="7:18" x14ac:dyDescent="0.25">
      <c r="G3927"/>
      <c r="H3927"/>
      <c r="I3927"/>
      <c r="J3927"/>
      <c r="K3927"/>
      <c r="L3927"/>
      <c r="M3927"/>
      <c r="N3927"/>
      <c r="O3927"/>
      <c r="P3927"/>
      <c r="Q3927" s="66"/>
      <c r="R3927" s="66"/>
    </row>
    <row r="3928" spans="7:18" x14ac:dyDescent="0.25">
      <c r="G3928"/>
      <c r="H3928"/>
      <c r="I3928"/>
      <c r="J3928"/>
      <c r="K3928"/>
      <c r="L3928"/>
      <c r="M3928"/>
      <c r="N3928"/>
      <c r="O3928"/>
      <c r="P3928"/>
      <c r="Q3928" s="66"/>
      <c r="R3928" s="66"/>
    </row>
    <row r="3929" spans="7:18" x14ac:dyDescent="0.25">
      <c r="G3929"/>
      <c r="H3929"/>
      <c r="I3929"/>
      <c r="J3929"/>
      <c r="K3929"/>
      <c r="L3929"/>
      <c r="M3929"/>
      <c r="N3929"/>
      <c r="O3929"/>
      <c r="P3929"/>
      <c r="Q3929" s="66"/>
      <c r="R3929" s="66"/>
    </row>
    <row r="3930" spans="7:18" x14ac:dyDescent="0.25">
      <c r="G3930"/>
      <c r="H3930"/>
      <c r="I3930"/>
      <c r="J3930"/>
      <c r="K3930"/>
      <c r="L3930"/>
      <c r="M3930"/>
      <c r="N3930"/>
      <c r="O3930"/>
      <c r="P3930"/>
      <c r="Q3930" s="66"/>
      <c r="R3930" s="66"/>
    </row>
    <row r="3931" spans="7:18" x14ac:dyDescent="0.25">
      <c r="G3931"/>
      <c r="H3931"/>
      <c r="I3931"/>
      <c r="J3931"/>
      <c r="K3931"/>
      <c r="L3931"/>
      <c r="M3931"/>
      <c r="N3931"/>
      <c r="O3931"/>
      <c r="P3931"/>
      <c r="Q3931" s="66"/>
      <c r="R3931" s="66"/>
    </row>
    <row r="3932" spans="7:18" x14ac:dyDescent="0.25">
      <c r="G3932"/>
      <c r="H3932"/>
      <c r="I3932"/>
      <c r="J3932"/>
      <c r="K3932"/>
      <c r="L3932"/>
      <c r="M3932"/>
      <c r="N3932"/>
      <c r="O3932"/>
      <c r="P3932"/>
      <c r="Q3932" s="66"/>
      <c r="R3932" s="66"/>
    </row>
    <row r="3933" spans="7:18" x14ac:dyDescent="0.25">
      <c r="G3933"/>
      <c r="H3933"/>
      <c r="I3933"/>
      <c r="J3933"/>
      <c r="K3933"/>
      <c r="L3933"/>
      <c r="M3933"/>
      <c r="N3933"/>
      <c r="O3933"/>
      <c r="P3933"/>
      <c r="Q3933" s="66"/>
      <c r="R3933" s="66"/>
    </row>
    <row r="3934" spans="7:18" x14ac:dyDescent="0.25">
      <c r="G3934"/>
      <c r="H3934"/>
      <c r="I3934"/>
      <c r="J3934"/>
      <c r="K3934"/>
      <c r="L3934"/>
      <c r="M3934"/>
      <c r="N3934"/>
      <c r="O3934"/>
      <c r="P3934"/>
      <c r="Q3934" s="66"/>
      <c r="R3934" s="66"/>
    </row>
    <row r="3935" spans="7:18" x14ac:dyDescent="0.25">
      <c r="G3935"/>
      <c r="H3935"/>
      <c r="I3935"/>
      <c r="J3935"/>
      <c r="K3935"/>
      <c r="L3935"/>
      <c r="M3935"/>
      <c r="N3935"/>
      <c r="O3935"/>
      <c r="P3935"/>
      <c r="Q3935" s="66"/>
      <c r="R3935" s="66"/>
    </row>
    <row r="3936" spans="7:18" x14ac:dyDescent="0.25">
      <c r="G3936"/>
      <c r="H3936"/>
      <c r="I3936"/>
      <c r="J3936"/>
      <c r="K3936"/>
      <c r="L3936"/>
      <c r="M3936"/>
      <c r="N3936"/>
      <c r="O3936"/>
      <c r="P3936"/>
      <c r="Q3936" s="66"/>
      <c r="R3936" s="66"/>
    </row>
    <row r="3937" spans="7:18" x14ac:dyDescent="0.25">
      <c r="G3937"/>
      <c r="H3937"/>
      <c r="I3937"/>
      <c r="J3937"/>
      <c r="K3937"/>
      <c r="L3937"/>
      <c r="M3937"/>
      <c r="N3937"/>
      <c r="O3937"/>
      <c r="P3937"/>
      <c r="Q3937" s="66"/>
      <c r="R3937" s="66"/>
    </row>
    <row r="3938" spans="7:18" x14ac:dyDescent="0.25">
      <c r="G3938"/>
      <c r="H3938"/>
      <c r="I3938"/>
      <c r="J3938"/>
      <c r="K3938"/>
      <c r="L3938"/>
      <c r="M3938"/>
      <c r="N3938"/>
      <c r="O3938"/>
      <c r="P3938"/>
      <c r="Q3938" s="66"/>
      <c r="R3938" s="66"/>
    </row>
    <row r="3939" spans="7:18" x14ac:dyDescent="0.25">
      <c r="G3939"/>
      <c r="H3939"/>
      <c r="I3939"/>
      <c r="J3939"/>
      <c r="K3939"/>
      <c r="L3939"/>
      <c r="M3939"/>
      <c r="N3939"/>
      <c r="O3939"/>
      <c r="P3939"/>
      <c r="Q3939" s="66"/>
      <c r="R3939" s="66"/>
    </row>
    <row r="3940" spans="7:18" x14ac:dyDescent="0.25">
      <c r="G3940"/>
      <c r="H3940"/>
      <c r="I3940"/>
      <c r="J3940"/>
      <c r="K3940"/>
      <c r="L3940"/>
      <c r="M3940"/>
      <c r="N3940"/>
      <c r="O3940"/>
      <c r="P3940"/>
      <c r="Q3940" s="66"/>
      <c r="R3940" s="66"/>
    </row>
    <row r="3941" spans="7:18" x14ac:dyDescent="0.25">
      <c r="G3941"/>
      <c r="H3941"/>
      <c r="I3941"/>
      <c r="J3941"/>
      <c r="K3941"/>
      <c r="L3941"/>
      <c r="M3941"/>
      <c r="N3941"/>
      <c r="O3941"/>
      <c r="P3941"/>
      <c r="Q3941" s="66"/>
      <c r="R3941" s="66"/>
    </row>
    <row r="3942" spans="7:18" x14ac:dyDescent="0.25">
      <c r="G3942"/>
      <c r="H3942"/>
      <c r="I3942"/>
      <c r="J3942"/>
      <c r="K3942"/>
      <c r="L3942"/>
      <c r="M3942"/>
      <c r="N3942"/>
      <c r="O3942"/>
      <c r="P3942"/>
      <c r="Q3942" s="66"/>
      <c r="R3942" s="66"/>
    </row>
    <row r="3943" spans="7:18" x14ac:dyDescent="0.25">
      <c r="G3943"/>
      <c r="H3943"/>
      <c r="I3943"/>
      <c r="J3943"/>
      <c r="K3943"/>
      <c r="L3943"/>
      <c r="M3943"/>
      <c r="N3943"/>
      <c r="O3943"/>
      <c r="P3943"/>
      <c r="Q3943" s="66"/>
      <c r="R3943" s="66"/>
    </row>
    <row r="3944" spans="7:18" x14ac:dyDescent="0.25">
      <c r="G3944"/>
      <c r="H3944"/>
      <c r="I3944"/>
      <c r="J3944"/>
      <c r="K3944"/>
      <c r="L3944"/>
      <c r="M3944"/>
      <c r="N3944"/>
      <c r="O3944"/>
      <c r="P3944"/>
      <c r="Q3944" s="66"/>
      <c r="R3944" s="66"/>
    </row>
    <row r="3945" spans="7:18" x14ac:dyDescent="0.25">
      <c r="G3945"/>
      <c r="H3945"/>
      <c r="I3945"/>
      <c r="J3945"/>
      <c r="K3945"/>
      <c r="L3945"/>
      <c r="M3945"/>
      <c r="N3945"/>
      <c r="O3945"/>
      <c r="P3945"/>
      <c r="Q3945" s="66"/>
      <c r="R3945" s="66"/>
    </row>
    <row r="3946" spans="7:18" x14ac:dyDescent="0.25">
      <c r="G3946"/>
      <c r="H3946"/>
      <c r="I3946"/>
      <c r="J3946"/>
      <c r="K3946"/>
      <c r="L3946"/>
      <c r="M3946"/>
      <c r="N3946"/>
      <c r="O3946"/>
      <c r="P3946"/>
      <c r="Q3946" s="66"/>
      <c r="R3946" s="66"/>
    </row>
    <row r="3947" spans="7:18" x14ac:dyDescent="0.25">
      <c r="G3947"/>
      <c r="H3947"/>
      <c r="I3947"/>
      <c r="J3947"/>
      <c r="K3947"/>
      <c r="L3947"/>
      <c r="M3947"/>
      <c r="N3947"/>
      <c r="O3947"/>
      <c r="P3947"/>
      <c r="Q3947" s="66"/>
      <c r="R3947" s="66"/>
    </row>
    <row r="3948" spans="7:18" x14ac:dyDescent="0.25">
      <c r="G3948"/>
      <c r="H3948"/>
      <c r="I3948"/>
      <c r="J3948"/>
      <c r="K3948"/>
      <c r="L3948"/>
      <c r="M3948"/>
      <c r="N3948"/>
      <c r="O3948"/>
      <c r="P3948"/>
      <c r="Q3948" s="66"/>
      <c r="R3948" s="66"/>
    </row>
    <row r="3949" spans="7:18" x14ac:dyDescent="0.25">
      <c r="G3949"/>
      <c r="H3949"/>
      <c r="I3949"/>
      <c r="J3949"/>
      <c r="K3949"/>
      <c r="L3949"/>
      <c r="M3949"/>
      <c r="N3949"/>
      <c r="O3949"/>
      <c r="P3949"/>
      <c r="Q3949" s="66"/>
      <c r="R3949" s="66"/>
    </row>
    <row r="3950" spans="7:18" x14ac:dyDescent="0.25">
      <c r="G3950"/>
      <c r="H3950"/>
      <c r="I3950"/>
      <c r="J3950"/>
      <c r="K3950"/>
      <c r="L3950"/>
      <c r="M3950"/>
      <c r="N3950"/>
      <c r="O3950"/>
      <c r="P3950"/>
      <c r="Q3950" s="66"/>
      <c r="R3950" s="66"/>
    </row>
    <row r="3951" spans="7:18" x14ac:dyDescent="0.25">
      <c r="G3951"/>
      <c r="H3951"/>
      <c r="I3951"/>
      <c r="J3951"/>
      <c r="K3951"/>
      <c r="L3951"/>
      <c r="M3951"/>
      <c r="N3951"/>
      <c r="O3951"/>
      <c r="P3951"/>
      <c r="Q3951" s="66"/>
      <c r="R3951" s="66"/>
    </row>
    <row r="3952" spans="7:18" x14ac:dyDescent="0.25">
      <c r="G3952"/>
      <c r="H3952"/>
      <c r="I3952"/>
      <c r="J3952"/>
      <c r="K3952"/>
      <c r="L3952"/>
      <c r="M3952"/>
      <c r="N3952"/>
      <c r="O3952"/>
      <c r="P3952"/>
      <c r="Q3952" s="66"/>
      <c r="R3952" s="66"/>
    </row>
    <row r="3953" spans="7:18" x14ac:dyDescent="0.25">
      <c r="G3953"/>
      <c r="H3953"/>
      <c r="I3953"/>
      <c r="J3953"/>
      <c r="K3953"/>
      <c r="L3953"/>
      <c r="M3953"/>
      <c r="N3953"/>
      <c r="O3953"/>
      <c r="P3953"/>
      <c r="Q3953" s="66"/>
      <c r="R3953" s="66"/>
    </row>
    <row r="3954" spans="7:18" x14ac:dyDescent="0.25">
      <c r="G3954"/>
      <c r="H3954"/>
      <c r="I3954"/>
      <c r="J3954"/>
      <c r="K3954"/>
      <c r="L3954"/>
      <c r="M3954"/>
      <c r="N3954"/>
      <c r="O3954"/>
      <c r="P3954"/>
      <c r="Q3954" s="66"/>
      <c r="R3954" s="66"/>
    </row>
    <row r="3955" spans="7:18" x14ac:dyDescent="0.25">
      <c r="G3955"/>
      <c r="H3955"/>
      <c r="I3955"/>
      <c r="J3955"/>
      <c r="K3955"/>
      <c r="L3955"/>
      <c r="M3955"/>
      <c r="N3955"/>
      <c r="O3955"/>
      <c r="P3955"/>
      <c r="Q3955" s="66"/>
      <c r="R3955" s="66"/>
    </row>
    <row r="3956" spans="7:18" x14ac:dyDescent="0.25">
      <c r="G3956"/>
      <c r="H3956"/>
      <c r="I3956"/>
      <c r="J3956"/>
      <c r="K3956"/>
      <c r="L3956"/>
      <c r="M3956"/>
      <c r="N3956"/>
      <c r="O3956"/>
      <c r="P3956"/>
      <c r="Q3956" s="66"/>
      <c r="R3956" s="66"/>
    </row>
    <row r="3957" spans="7:18" x14ac:dyDescent="0.25">
      <c r="G3957"/>
      <c r="H3957"/>
      <c r="I3957"/>
      <c r="J3957"/>
      <c r="K3957"/>
      <c r="L3957"/>
      <c r="M3957"/>
      <c r="N3957"/>
      <c r="O3957"/>
      <c r="P3957"/>
      <c r="Q3957" s="66"/>
      <c r="R3957" s="66"/>
    </row>
    <row r="3958" spans="7:18" x14ac:dyDescent="0.25">
      <c r="G3958"/>
      <c r="H3958"/>
      <c r="I3958"/>
      <c r="J3958"/>
      <c r="K3958"/>
      <c r="L3958"/>
      <c r="M3958"/>
      <c r="N3958"/>
      <c r="O3958"/>
      <c r="P3958"/>
      <c r="Q3958" s="66"/>
      <c r="R3958" s="66"/>
    </row>
    <row r="3959" spans="7:18" x14ac:dyDescent="0.25">
      <c r="G3959"/>
      <c r="H3959"/>
      <c r="I3959"/>
      <c r="J3959"/>
      <c r="K3959"/>
      <c r="L3959"/>
      <c r="M3959"/>
      <c r="N3959"/>
      <c r="O3959"/>
      <c r="P3959"/>
      <c r="Q3959" s="66"/>
      <c r="R3959" s="66"/>
    </row>
    <row r="3960" spans="7:18" x14ac:dyDescent="0.25">
      <c r="G3960"/>
      <c r="H3960"/>
      <c r="I3960"/>
      <c r="J3960"/>
      <c r="K3960"/>
      <c r="L3960"/>
      <c r="M3960"/>
      <c r="N3960"/>
      <c r="O3960"/>
      <c r="P3960"/>
      <c r="Q3960" s="66"/>
      <c r="R3960" s="66"/>
    </row>
    <row r="3961" spans="7:18" x14ac:dyDescent="0.25">
      <c r="G3961"/>
      <c r="H3961"/>
      <c r="I3961"/>
      <c r="J3961"/>
      <c r="K3961"/>
      <c r="L3961"/>
      <c r="M3961"/>
      <c r="N3961"/>
      <c r="O3961"/>
      <c r="P3961"/>
      <c r="Q3961" s="66"/>
      <c r="R3961" s="66"/>
    </row>
    <row r="3962" spans="7:18" x14ac:dyDescent="0.25">
      <c r="G3962"/>
      <c r="H3962"/>
      <c r="I3962"/>
      <c r="J3962"/>
      <c r="K3962"/>
      <c r="L3962"/>
      <c r="M3962"/>
      <c r="N3962"/>
      <c r="O3962"/>
      <c r="P3962"/>
      <c r="Q3962" s="66"/>
      <c r="R3962" s="66"/>
    </row>
    <row r="3963" spans="7:18" x14ac:dyDescent="0.25">
      <c r="G3963"/>
      <c r="H3963"/>
      <c r="I3963"/>
      <c r="J3963"/>
      <c r="K3963"/>
      <c r="L3963"/>
      <c r="M3963"/>
      <c r="N3963"/>
      <c r="O3963"/>
      <c r="P3963"/>
      <c r="Q3963" s="66"/>
      <c r="R3963" s="66"/>
    </row>
    <row r="3964" spans="7:18" x14ac:dyDescent="0.25">
      <c r="G3964"/>
      <c r="H3964"/>
      <c r="I3964"/>
      <c r="J3964"/>
      <c r="K3964"/>
      <c r="L3964"/>
      <c r="M3964"/>
      <c r="N3964"/>
      <c r="O3964"/>
      <c r="P3964"/>
      <c r="Q3964" s="66"/>
      <c r="R3964" s="66"/>
    </row>
    <row r="3965" spans="7:18" x14ac:dyDescent="0.25">
      <c r="G3965"/>
      <c r="H3965"/>
      <c r="I3965"/>
      <c r="J3965"/>
      <c r="K3965"/>
      <c r="L3965"/>
      <c r="M3965"/>
      <c r="N3965"/>
      <c r="O3965"/>
      <c r="P3965"/>
      <c r="Q3965" s="66"/>
      <c r="R3965" s="66"/>
    </row>
    <row r="3966" spans="7:18" x14ac:dyDescent="0.25">
      <c r="G3966"/>
      <c r="H3966"/>
      <c r="I3966"/>
      <c r="J3966"/>
      <c r="K3966"/>
      <c r="L3966"/>
      <c r="M3966"/>
      <c r="N3966"/>
      <c r="O3966"/>
      <c r="P3966"/>
      <c r="Q3966" s="66"/>
      <c r="R3966" s="66"/>
    </row>
    <row r="3967" spans="7:18" x14ac:dyDescent="0.25">
      <c r="G3967"/>
      <c r="H3967"/>
      <c r="I3967"/>
      <c r="J3967"/>
      <c r="K3967"/>
      <c r="L3967"/>
      <c r="M3967"/>
      <c r="N3967"/>
      <c r="O3967"/>
      <c r="P3967"/>
      <c r="Q3967" s="66"/>
      <c r="R3967" s="66"/>
    </row>
    <row r="3968" spans="7:18" x14ac:dyDescent="0.25">
      <c r="G3968"/>
      <c r="H3968"/>
      <c r="I3968"/>
      <c r="J3968"/>
      <c r="K3968"/>
      <c r="L3968"/>
      <c r="M3968"/>
      <c r="N3968"/>
      <c r="O3968"/>
      <c r="P3968"/>
      <c r="Q3968" s="66"/>
      <c r="R3968" s="66"/>
    </row>
    <row r="3969" spans="7:18" x14ac:dyDescent="0.25">
      <c r="G3969"/>
      <c r="H3969"/>
      <c r="I3969"/>
      <c r="J3969"/>
      <c r="K3969"/>
      <c r="L3969"/>
      <c r="M3969"/>
      <c r="N3969"/>
      <c r="O3969"/>
      <c r="P3969"/>
      <c r="Q3969" s="66"/>
      <c r="R3969" s="66"/>
    </row>
    <row r="3970" spans="7:18" x14ac:dyDescent="0.25">
      <c r="G3970"/>
      <c r="H3970"/>
      <c r="I3970"/>
      <c r="J3970"/>
      <c r="K3970"/>
      <c r="L3970"/>
      <c r="M3970"/>
      <c r="N3970"/>
      <c r="O3970"/>
      <c r="P3970"/>
      <c r="Q3970" s="66"/>
      <c r="R3970" s="66"/>
    </row>
    <row r="3971" spans="7:18" x14ac:dyDescent="0.25">
      <c r="G3971"/>
      <c r="H3971"/>
      <c r="I3971"/>
      <c r="J3971"/>
      <c r="K3971"/>
      <c r="L3971"/>
      <c r="M3971"/>
      <c r="N3971"/>
      <c r="O3971"/>
      <c r="P3971"/>
      <c r="Q3971" s="66"/>
      <c r="R3971" s="66"/>
    </row>
    <row r="3972" spans="7:18" x14ac:dyDescent="0.25">
      <c r="G3972"/>
      <c r="H3972"/>
      <c r="I3972"/>
      <c r="J3972"/>
      <c r="K3972"/>
      <c r="L3972"/>
      <c r="M3972"/>
      <c r="N3972"/>
      <c r="O3972"/>
      <c r="P3972"/>
      <c r="Q3972" s="66"/>
      <c r="R3972" s="66"/>
    </row>
    <row r="3973" spans="7:18" x14ac:dyDescent="0.25">
      <c r="G3973"/>
      <c r="H3973"/>
      <c r="I3973"/>
      <c r="J3973"/>
      <c r="K3973"/>
      <c r="L3973"/>
      <c r="M3973"/>
      <c r="N3973"/>
      <c r="O3973"/>
      <c r="P3973"/>
      <c r="Q3973" s="66"/>
      <c r="R3973" s="66"/>
    </row>
    <row r="3974" spans="7:18" x14ac:dyDescent="0.25">
      <c r="G3974"/>
      <c r="H3974"/>
      <c r="I3974"/>
      <c r="J3974"/>
      <c r="K3974"/>
      <c r="L3974"/>
      <c r="M3974"/>
      <c r="N3974"/>
      <c r="O3974"/>
      <c r="P3974"/>
      <c r="Q3974" s="66"/>
      <c r="R3974" s="66"/>
    </row>
    <row r="3975" spans="7:18" x14ac:dyDescent="0.25">
      <c r="G3975"/>
      <c r="H3975"/>
      <c r="I3975"/>
      <c r="J3975"/>
      <c r="K3975"/>
      <c r="L3975"/>
      <c r="M3975"/>
      <c r="N3975"/>
      <c r="O3975"/>
      <c r="P3975"/>
      <c r="Q3975" s="66"/>
      <c r="R3975" s="66"/>
    </row>
    <row r="3976" spans="7:18" x14ac:dyDescent="0.25">
      <c r="G3976"/>
      <c r="H3976"/>
      <c r="I3976"/>
      <c r="J3976"/>
      <c r="K3976"/>
      <c r="L3976"/>
      <c r="M3976"/>
      <c r="N3976"/>
      <c r="O3976"/>
      <c r="P3976"/>
      <c r="Q3976" s="66"/>
      <c r="R3976" s="66"/>
    </row>
    <row r="3977" spans="7:18" x14ac:dyDescent="0.25">
      <c r="G3977"/>
      <c r="H3977"/>
      <c r="I3977"/>
      <c r="J3977"/>
      <c r="K3977"/>
      <c r="L3977"/>
      <c r="M3977"/>
      <c r="N3977"/>
      <c r="O3977"/>
      <c r="P3977"/>
      <c r="Q3977" s="66"/>
      <c r="R3977" s="66"/>
    </row>
    <row r="3978" spans="7:18" x14ac:dyDescent="0.25">
      <c r="G3978"/>
      <c r="H3978"/>
      <c r="I3978"/>
      <c r="J3978"/>
      <c r="K3978"/>
      <c r="L3978"/>
      <c r="M3978"/>
      <c r="N3978"/>
      <c r="O3978"/>
      <c r="P3978"/>
      <c r="Q3978" s="66"/>
      <c r="R3978" s="66"/>
    </row>
    <row r="3979" spans="7:18" x14ac:dyDescent="0.25">
      <c r="G3979"/>
      <c r="H3979"/>
      <c r="I3979"/>
      <c r="J3979"/>
      <c r="K3979"/>
      <c r="L3979"/>
      <c r="M3979"/>
      <c r="N3979"/>
      <c r="O3979"/>
      <c r="P3979"/>
      <c r="Q3979" s="66"/>
      <c r="R3979" s="66"/>
    </row>
    <row r="3980" spans="7:18" x14ac:dyDescent="0.25">
      <c r="G3980"/>
      <c r="H3980"/>
      <c r="I3980"/>
      <c r="J3980"/>
      <c r="K3980"/>
      <c r="L3980"/>
      <c r="M3980"/>
      <c r="N3980"/>
      <c r="O3980"/>
      <c r="P3980"/>
      <c r="Q3980" s="66"/>
      <c r="R3980" s="66"/>
    </row>
    <row r="3981" spans="7:18" x14ac:dyDescent="0.25">
      <c r="G3981"/>
      <c r="H3981"/>
      <c r="I3981"/>
      <c r="J3981"/>
      <c r="K3981"/>
      <c r="L3981"/>
      <c r="M3981"/>
      <c r="N3981"/>
      <c r="O3981"/>
      <c r="P3981"/>
      <c r="Q3981" s="66"/>
      <c r="R3981" s="66"/>
    </row>
    <row r="3982" spans="7:18" x14ac:dyDescent="0.25">
      <c r="G3982"/>
      <c r="H3982"/>
      <c r="I3982"/>
      <c r="J3982"/>
      <c r="K3982"/>
      <c r="L3982"/>
      <c r="M3982"/>
      <c r="N3982"/>
      <c r="O3982"/>
      <c r="P3982"/>
      <c r="Q3982" s="66"/>
      <c r="R3982" s="66"/>
    </row>
    <row r="3983" spans="7:18" x14ac:dyDescent="0.25">
      <c r="G3983"/>
      <c r="H3983"/>
      <c r="I3983"/>
      <c r="J3983"/>
      <c r="K3983"/>
      <c r="L3983"/>
      <c r="M3983"/>
      <c r="N3983"/>
      <c r="O3983"/>
      <c r="P3983"/>
      <c r="Q3983" s="66"/>
      <c r="R3983" s="66"/>
    </row>
    <row r="3984" spans="7:18" x14ac:dyDescent="0.25">
      <c r="G3984"/>
      <c r="H3984"/>
      <c r="I3984"/>
      <c r="J3984"/>
      <c r="K3984"/>
      <c r="L3984"/>
      <c r="M3984"/>
      <c r="N3984"/>
      <c r="O3984"/>
      <c r="P3984"/>
      <c r="Q3984" s="66"/>
      <c r="R3984" s="66"/>
    </row>
    <row r="3985" spans="7:18" x14ac:dyDescent="0.25">
      <c r="G3985"/>
      <c r="H3985"/>
      <c r="I3985"/>
      <c r="J3985"/>
      <c r="K3985"/>
      <c r="L3985"/>
      <c r="M3985"/>
      <c r="N3985"/>
      <c r="O3985"/>
      <c r="P3985"/>
      <c r="Q3985" s="66"/>
      <c r="R3985" s="66"/>
    </row>
    <row r="3986" spans="7:18" x14ac:dyDescent="0.25">
      <c r="G3986"/>
      <c r="H3986"/>
      <c r="I3986"/>
      <c r="J3986"/>
      <c r="K3986"/>
      <c r="L3986"/>
      <c r="M3986"/>
      <c r="N3986"/>
      <c r="O3986"/>
      <c r="P3986"/>
      <c r="Q3986" s="66"/>
      <c r="R3986" s="66"/>
    </row>
    <row r="3987" spans="7:18" x14ac:dyDescent="0.25">
      <c r="G3987"/>
      <c r="H3987"/>
      <c r="I3987"/>
      <c r="J3987"/>
      <c r="K3987"/>
      <c r="L3987"/>
      <c r="M3987"/>
      <c r="N3987"/>
      <c r="O3987"/>
      <c r="P3987"/>
      <c r="Q3987" s="66"/>
      <c r="R3987" s="66"/>
    </row>
    <row r="3988" spans="7:18" x14ac:dyDescent="0.25">
      <c r="G3988"/>
      <c r="H3988"/>
      <c r="I3988"/>
      <c r="J3988"/>
      <c r="K3988"/>
      <c r="L3988"/>
      <c r="M3988"/>
      <c r="N3988"/>
      <c r="O3988"/>
      <c r="P3988"/>
      <c r="Q3988" s="66"/>
      <c r="R3988" s="66"/>
    </row>
    <row r="3989" spans="7:18" x14ac:dyDescent="0.25">
      <c r="G3989"/>
      <c r="H3989"/>
      <c r="I3989"/>
      <c r="J3989"/>
      <c r="K3989"/>
      <c r="L3989"/>
      <c r="M3989"/>
      <c r="N3989"/>
      <c r="O3989"/>
      <c r="P3989"/>
      <c r="Q3989" s="66"/>
      <c r="R3989" s="66"/>
    </row>
    <row r="3990" spans="7:18" x14ac:dyDescent="0.25">
      <c r="G3990"/>
      <c r="H3990"/>
      <c r="I3990"/>
      <c r="J3990"/>
      <c r="K3990"/>
      <c r="L3990"/>
      <c r="M3990"/>
      <c r="N3990"/>
      <c r="O3990"/>
      <c r="P3990"/>
      <c r="Q3990" s="66"/>
      <c r="R3990" s="66"/>
    </row>
    <row r="3991" spans="7:18" x14ac:dyDescent="0.25">
      <c r="G3991"/>
      <c r="H3991"/>
      <c r="I3991"/>
      <c r="J3991"/>
      <c r="K3991"/>
      <c r="L3991"/>
      <c r="M3991"/>
      <c r="N3991"/>
      <c r="O3991"/>
      <c r="P3991"/>
      <c r="Q3991" s="66"/>
      <c r="R3991" s="66"/>
    </row>
    <row r="3992" spans="7:18" x14ac:dyDescent="0.25">
      <c r="G3992"/>
      <c r="H3992"/>
      <c r="I3992"/>
      <c r="J3992"/>
      <c r="K3992"/>
      <c r="L3992"/>
      <c r="M3992"/>
      <c r="N3992"/>
      <c r="O3992"/>
      <c r="P3992"/>
      <c r="Q3992" s="66"/>
      <c r="R3992" s="66"/>
    </row>
    <row r="3993" spans="7:18" x14ac:dyDescent="0.25">
      <c r="G3993"/>
      <c r="H3993"/>
      <c r="I3993"/>
      <c r="J3993"/>
      <c r="K3993"/>
      <c r="L3993"/>
      <c r="M3993"/>
      <c r="N3993"/>
      <c r="O3993"/>
      <c r="P3993"/>
      <c r="Q3993" s="66"/>
      <c r="R3993" s="66"/>
    </row>
    <row r="3994" spans="7:18" x14ac:dyDescent="0.25">
      <c r="G3994"/>
      <c r="H3994"/>
      <c r="I3994"/>
      <c r="J3994"/>
      <c r="K3994"/>
      <c r="L3994"/>
      <c r="M3994"/>
      <c r="N3994"/>
      <c r="O3994"/>
      <c r="P3994"/>
      <c r="Q3994" s="66"/>
      <c r="R3994" s="66"/>
    </row>
    <row r="3995" spans="7:18" x14ac:dyDescent="0.25">
      <c r="G3995"/>
      <c r="H3995"/>
      <c r="I3995"/>
      <c r="J3995"/>
      <c r="K3995"/>
      <c r="L3995"/>
      <c r="M3995"/>
      <c r="N3995"/>
      <c r="O3995"/>
      <c r="P3995"/>
      <c r="Q3995" s="66"/>
      <c r="R3995" s="66"/>
    </row>
    <row r="3996" spans="7:18" x14ac:dyDescent="0.25">
      <c r="G3996"/>
      <c r="H3996"/>
      <c r="I3996"/>
      <c r="J3996"/>
      <c r="K3996"/>
      <c r="L3996"/>
      <c r="M3996"/>
      <c r="N3996"/>
      <c r="O3996"/>
      <c r="P3996"/>
      <c r="Q3996" s="66"/>
      <c r="R3996" s="66"/>
    </row>
    <row r="3997" spans="7:18" x14ac:dyDescent="0.25">
      <c r="G3997"/>
      <c r="H3997"/>
      <c r="I3997"/>
      <c r="J3997"/>
      <c r="K3997"/>
      <c r="L3997"/>
      <c r="M3997"/>
      <c r="N3997"/>
      <c r="O3997"/>
      <c r="P3997"/>
      <c r="Q3997" s="66"/>
      <c r="R3997" s="66"/>
    </row>
    <row r="3998" spans="7:18" x14ac:dyDescent="0.25">
      <c r="G3998"/>
      <c r="H3998"/>
      <c r="I3998"/>
      <c r="J3998"/>
      <c r="K3998"/>
      <c r="L3998"/>
      <c r="M3998"/>
      <c r="N3998"/>
      <c r="O3998"/>
      <c r="P3998"/>
      <c r="Q3998" s="66"/>
      <c r="R3998" s="66"/>
    </row>
    <row r="3999" spans="7:18" x14ac:dyDescent="0.25">
      <c r="G3999"/>
      <c r="H3999"/>
      <c r="I3999"/>
      <c r="J3999"/>
      <c r="K3999"/>
      <c r="L3999"/>
      <c r="M3999"/>
      <c r="N3999"/>
      <c r="O3999"/>
      <c r="P3999"/>
      <c r="Q3999" s="66"/>
      <c r="R3999" s="66"/>
    </row>
    <row r="4000" spans="7:18" x14ac:dyDescent="0.25">
      <c r="G4000"/>
      <c r="H4000"/>
      <c r="I4000"/>
      <c r="J4000"/>
      <c r="K4000"/>
      <c r="L4000"/>
      <c r="M4000"/>
      <c r="N4000"/>
      <c r="O4000"/>
      <c r="P4000"/>
      <c r="Q4000" s="66"/>
      <c r="R4000" s="66"/>
    </row>
    <row r="4001" spans="7:18" x14ac:dyDescent="0.25">
      <c r="G4001"/>
      <c r="H4001"/>
      <c r="I4001"/>
      <c r="J4001"/>
      <c r="K4001"/>
      <c r="L4001"/>
      <c r="M4001"/>
      <c r="N4001"/>
      <c r="O4001"/>
      <c r="P4001"/>
      <c r="Q4001" s="66"/>
      <c r="R4001" s="66"/>
    </row>
    <row r="4002" spans="7:18" x14ac:dyDescent="0.25">
      <c r="G4002"/>
      <c r="H4002"/>
      <c r="I4002"/>
      <c r="J4002"/>
      <c r="K4002"/>
      <c r="L4002"/>
      <c r="M4002"/>
      <c r="N4002"/>
      <c r="O4002"/>
      <c r="P4002"/>
      <c r="Q4002" s="66"/>
      <c r="R4002" s="66"/>
    </row>
    <row r="4003" spans="7:18" x14ac:dyDescent="0.25">
      <c r="G4003"/>
      <c r="H4003"/>
      <c r="I4003"/>
      <c r="J4003"/>
      <c r="K4003"/>
      <c r="L4003"/>
      <c r="M4003"/>
      <c r="N4003"/>
      <c r="O4003"/>
      <c r="P4003"/>
      <c r="Q4003" s="66"/>
      <c r="R4003" s="66"/>
    </row>
    <row r="4004" spans="7:18" x14ac:dyDescent="0.25">
      <c r="G4004"/>
      <c r="H4004"/>
      <c r="I4004"/>
      <c r="J4004"/>
      <c r="K4004"/>
      <c r="L4004"/>
      <c r="M4004"/>
      <c r="N4004"/>
      <c r="O4004"/>
      <c r="P4004"/>
      <c r="Q4004" s="66"/>
      <c r="R4004" s="66"/>
    </row>
    <row r="4005" spans="7:18" x14ac:dyDescent="0.25">
      <c r="G4005"/>
      <c r="H4005"/>
      <c r="I4005"/>
      <c r="J4005"/>
      <c r="K4005"/>
      <c r="L4005"/>
      <c r="M4005"/>
      <c r="N4005"/>
      <c r="O4005"/>
      <c r="P4005"/>
      <c r="Q4005" s="66"/>
      <c r="R4005" s="66"/>
    </row>
    <row r="4006" spans="7:18" x14ac:dyDescent="0.25">
      <c r="G4006"/>
      <c r="H4006"/>
      <c r="I4006"/>
      <c r="J4006"/>
      <c r="K4006"/>
      <c r="L4006"/>
      <c r="M4006"/>
      <c r="N4006"/>
      <c r="O4006"/>
      <c r="P4006"/>
      <c r="Q4006" s="66"/>
      <c r="R4006" s="66"/>
    </row>
    <row r="4007" spans="7:18" x14ac:dyDescent="0.25">
      <c r="G4007"/>
      <c r="H4007"/>
      <c r="I4007"/>
      <c r="J4007"/>
      <c r="K4007"/>
      <c r="L4007"/>
      <c r="M4007"/>
      <c r="N4007"/>
      <c r="O4007"/>
      <c r="P4007"/>
      <c r="Q4007" s="66"/>
      <c r="R4007" s="66"/>
    </row>
    <row r="4008" spans="7:18" x14ac:dyDescent="0.25">
      <c r="G4008"/>
      <c r="H4008"/>
      <c r="I4008"/>
      <c r="J4008"/>
      <c r="K4008"/>
      <c r="L4008"/>
      <c r="M4008"/>
      <c r="N4008"/>
      <c r="O4008"/>
      <c r="P4008"/>
      <c r="Q4008" s="66"/>
      <c r="R4008" s="66"/>
    </row>
    <row r="4009" spans="7:18" x14ac:dyDescent="0.25">
      <c r="G4009"/>
      <c r="H4009"/>
      <c r="I4009"/>
      <c r="J4009"/>
      <c r="K4009"/>
      <c r="L4009"/>
      <c r="M4009"/>
      <c r="N4009"/>
      <c r="O4009"/>
      <c r="P4009"/>
      <c r="Q4009" s="66"/>
      <c r="R4009" s="66"/>
    </row>
    <row r="4010" spans="7:18" x14ac:dyDescent="0.25">
      <c r="G4010"/>
      <c r="H4010"/>
      <c r="I4010"/>
      <c r="J4010"/>
      <c r="K4010"/>
      <c r="L4010"/>
      <c r="M4010"/>
      <c r="N4010"/>
      <c r="O4010"/>
      <c r="P4010"/>
      <c r="Q4010" s="66"/>
      <c r="R4010" s="66"/>
    </row>
    <row r="4011" spans="7:18" x14ac:dyDescent="0.25">
      <c r="G4011"/>
      <c r="H4011"/>
      <c r="I4011"/>
      <c r="J4011"/>
      <c r="K4011"/>
      <c r="L4011"/>
      <c r="M4011"/>
      <c r="N4011"/>
      <c r="O4011"/>
      <c r="P4011"/>
      <c r="Q4011" s="66"/>
      <c r="R4011" s="66"/>
    </row>
    <row r="4012" spans="7:18" x14ac:dyDescent="0.25">
      <c r="G4012"/>
      <c r="H4012"/>
      <c r="I4012"/>
      <c r="J4012"/>
      <c r="K4012"/>
      <c r="L4012"/>
      <c r="M4012"/>
      <c r="N4012"/>
      <c r="O4012"/>
      <c r="P4012"/>
      <c r="Q4012" s="66"/>
      <c r="R4012" s="66"/>
    </row>
    <row r="4013" spans="7:18" x14ac:dyDescent="0.25">
      <c r="G4013"/>
      <c r="H4013"/>
      <c r="I4013"/>
      <c r="J4013"/>
      <c r="K4013"/>
      <c r="L4013"/>
      <c r="M4013"/>
      <c r="N4013"/>
      <c r="O4013"/>
      <c r="P4013"/>
      <c r="Q4013" s="66"/>
      <c r="R4013" s="66"/>
    </row>
    <row r="4014" spans="7:18" x14ac:dyDescent="0.25">
      <c r="G4014"/>
      <c r="H4014"/>
      <c r="I4014"/>
      <c r="J4014"/>
      <c r="K4014"/>
      <c r="L4014"/>
      <c r="M4014"/>
      <c r="N4014"/>
      <c r="O4014"/>
      <c r="P4014"/>
      <c r="Q4014" s="66"/>
      <c r="R4014" s="66"/>
    </row>
    <row r="4015" spans="7:18" x14ac:dyDescent="0.25">
      <c r="G4015"/>
      <c r="H4015"/>
      <c r="I4015"/>
      <c r="J4015"/>
      <c r="K4015"/>
      <c r="L4015"/>
      <c r="M4015"/>
      <c r="N4015"/>
      <c r="O4015"/>
      <c r="P4015"/>
      <c r="Q4015" s="66"/>
      <c r="R4015" s="66"/>
    </row>
    <row r="4016" spans="7:18" x14ac:dyDescent="0.25">
      <c r="G4016"/>
      <c r="H4016"/>
      <c r="I4016"/>
      <c r="J4016"/>
      <c r="K4016"/>
      <c r="L4016"/>
      <c r="M4016"/>
      <c r="N4016"/>
      <c r="O4016"/>
      <c r="P4016"/>
      <c r="Q4016" s="66"/>
      <c r="R4016" s="66"/>
    </row>
    <row r="4017" spans="7:18" x14ac:dyDescent="0.25">
      <c r="G4017"/>
      <c r="H4017"/>
      <c r="I4017"/>
      <c r="J4017"/>
      <c r="K4017"/>
      <c r="L4017"/>
      <c r="M4017"/>
      <c r="N4017"/>
      <c r="O4017"/>
      <c r="P4017"/>
      <c r="Q4017" s="66"/>
      <c r="R4017" s="66"/>
    </row>
    <row r="4018" spans="7:18" x14ac:dyDescent="0.25">
      <c r="G4018"/>
      <c r="H4018"/>
      <c r="I4018"/>
      <c r="J4018"/>
      <c r="K4018"/>
      <c r="L4018"/>
      <c r="M4018"/>
      <c r="N4018"/>
      <c r="O4018"/>
      <c r="P4018"/>
      <c r="Q4018" s="66"/>
      <c r="R4018" s="66"/>
    </row>
    <row r="4019" spans="7:18" x14ac:dyDescent="0.25">
      <c r="G4019"/>
      <c r="H4019"/>
      <c r="I4019"/>
      <c r="J4019"/>
      <c r="K4019"/>
      <c r="L4019"/>
      <c r="M4019"/>
      <c r="N4019"/>
      <c r="O4019"/>
      <c r="P4019"/>
      <c r="Q4019" s="66"/>
      <c r="R4019" s="66"/>
    </row>
    <row r="4020" spans="7:18" x14ac:dyDescent="0.25">
      <c r="G4020"/>
      <c r="H4020"/>
      <c r="I4020"/>
      <c r="J4020"/>
      <c r="K4020"/>
      <c r="L4020"/>
      <c r="M4020"/>
      <c r="N4020"/>
      <c r="O4020"/>
      <c r="P4020"/>
      <c r="Q4020" s="66"/>
      <c r="R4020" s="66"/>
    </row>
    <row r="4021" spans="7:18" x14ac:dyDescent="0.25">
      <c r="G4021"/>
      <c r="H4021"/>
      <c r="I4021"/>
      <c r="J4021"/>
      <c r="K4021"/>
      <c r="L4021"/>
      <c r="M4021"/>
      <c r="N4021"/>
      <c r="O4021"/>
      <c r="P4021"/>
      <c r="Q4021" s="66"/>
      <c r="R4021" s="66"/>
    </row>
    <row r="4022" spans="7:18" x14ac:dyDescent="0.25">
      <c r="G4022"/>
      <c r="H4022"/>
      <c r="I4022"/>
      <c r="J4022"/>
      <c r="K4022"/>
      <c r="L4022"/>
      <c r="M4022"/>
      <c r="N4022"/>
      <c r="O4022"/>
      <c r="P4022"/>
      <c r="Q4022" s="66"/>
      <c r="R4022" s="66"/>
    </row>
    <row r="4023" spans="7:18" x14ac:dyDescent="0.25">
      <c r="G4023"/>
      <c r="H4023"/>
      <c r="I4023"/>
      <c r="J4023"/>
      <c r="K4023"/>
      <c r="L4023"/>
      <c r="M4023"/>
      <c r="N4023"/>
      <c r="O4023"/>
      <c r="P4023"/>
      <c r="Q4023" s="66"/>
      <c r="R4023" s="66"/>
    </row>
    <row r="4024" spans="7:18" x14ac:dyDescent="0.25">
      <c r="G4024"/>
      <c r="H4024"/>
      <c r="I4024"/>
      <c r="J4024"/>
      <c r="K4024"/>
      <c r="L4024"/>
      <c r="M4024"/>
      <c r="N4024"/>
      <c r="O4024"/>
      <c r="P4024"/>
      <c r="Q4024" s="66"/>
      <c r="R4024" s="66"/>
    </row>
    <row r="4025" spans="7:18" x14ac:dyDescent="0.25">
      <c r="G4025"/>
      <c r="H4025"/>
      <c r="I4025"/>
      <c r="J4025"/>
      <c r="K4025"/>
      <c r="L4025"/>
      <c r="M4025"/>
      <c r="N4025"/>
      <c r="O4025"/>
      <c r="P4025"/>
      <c r="Q4025" s="66"/>
      <c r="R4025" s="66"/>
    </row>
    <row r="4026" spans="7:18" x14ac:dyDescent="0.25">
      <c r="G4026"/>
      <c r="H4026"/>
      <c r="I4026"/>
      <c r="J4026"/>
      <c r="K4026"/>
      <c r="L4026"/>
      <c r="M4026"/>
      <c r="N4026"/>
      <c r="O4026"/>
      <c r="P4026"/>
      <c r="Q4026" s="66"/>
      <c r="R4026" s="66"/>
    </row>
    <row r="4027" spans="7:18" x14ac:dyDescent="0.25">
      <c r="G4027"/>
      <c r="H4027"/>
      <c r="I4027"/>
      <c r="J4027"/>
      <c r="K4027"/>
      <c r="L4027"/>
      <c r="M4027"/>
      <c r="N4027"/>
      <c r="O4027"/>
      <c r="P4027"/>
      <c r="Q4027" s="66"/>
      <c r="R4027" s="66"/>
    </row>
    <row r="4028" spans="7:18" x14ac:dyDescent="0.25">
      <c r="G4028"/>
      <c r="H4028"/>
      <c r="I4028"/>
      <c r="J4028"/>
      <c r="K4028"/>
      <c r="L4028"/>
      <c r="M4028"/>
      <c r="N4028"/>
      <c r="O4028"/>
      <c r="P4028"/>
      <c r="Q4028" s="66"/>
      <c r="R4028" s="66"/>
    </row>
    <row r="4029" spans="7:18" x14ac:dyDescent="0.25">
      <c r="G4029"/>
      <c r="H4029"/>
      <c r="I4029"/>
      <c r="J4029"/>
      <c r="K4029"/>
      <c r="L4029"/>
      <c r="M4029"/>
      <c r="N4029"/>
      <c r="O4029"/>
      <c r="P4029"/>
      <c r="Q4029" s="66"/>
      <c r="R4029" s="66"/>
    </row>
    <row r="4030" spans="7:18" x14ac:dyDescent="0.25">
      <c r="G4030"/>
      <c r="H4030"/>
      <c r="I4030"/>
      <c r="J4030"/>
      <c r="K4030"/>
      <c r="L4030"/>
      <c r="M4030"/>
      <c r="N4030"/>
      <c r="O4030"/>
      <c r="P4030"/>
      <c r="Q4030" s="66"/>
      <c r="R4030" s="66"/>
    </row>
    <row r="4031" spans="7:18" x14ac:dyDescent="0.25">
      <c r="G4031"/>
      <c r="H4031"/>
      <c r="I4031"/>
      <c r="J4031"/>
      <c r="K4031"/>
      <c r="L4031"/>
      <c r="M4031"/>
      <c r="N4031"/>
      <c r="O4031"/>
      <c r="P4031"/>
      <c r="Q4031" s="66"/>
      <c r="R4031" s="66"/>
    </row>
    <row r="4032" spans="7:18" x14ac:dyDescent="0.25">
      <c r="G4032"/>
      <c r="H4032"/>
      <c r="I4032"/>
      <c r="J4032"/>
      <c r="K4032"/>
      <c r="L4032"/>
      <c r="M4032"/>
      <c r="N4032"/>
      <c r="O4032"/>
      <c r="P4032"/>
      <c r="Q4032" s="66"/>
      <c r="R4032" s="66"/>
    </row>
    <row r="4033" spans="7:18" x14ac:dyDescent="0.25">
      <c r="G4033"/>
      <c r="H4033"/>
      <c r="I4033"/>
      <c r="J4033"/>
      <c r="K4033"/>
      <c r="L4033"/>
      <c r="M4033"/>
      <c r="N4033"/>
      <c r="O4033"/>
      <c r="P4033"/>
      <c r="Q4033" s="66"/>
      <c r="R4033" s="66"/>
    </row>
    <row r="4034" spans="7:18" x14ac:dyDescent="0.25">
      <c r="G4034"/>
      <c r="H4034"/>
      <c r="I4034"/>
      <c r="J4034"/>
      <c r="K4034"/>
      <c r="L4034"/>
      <c r="M4034"/>
      <c r="N4034"/>
      <c r="O4034"/>
      <c r="P4034"/>
      <c r="Q4034" s="66"/>
      <c r="R4034" s="66"/>
    </row>
    <row r="4035" spans="7:18" x14ac:dyDescent="0.25">
      <c r="G4035"/>
      <c r="H4035"/>
      <c r="I4035"/>
      <c r="J4035"/>
      <c r="K4035"/>
      <c r="L4035"/>
      <c r="M4035"/>
      <c r="N4035"/>
      <c r="O4035"/>
      <c r="P4035"/>
      <c r="Q4035" s="66"/>
      <c r="R4035" s="66"/>
    </row>
    <row r="4036" spans="7:18" x14ac:dyDescent="0.25">
      <c r="G4036"/>
      <c r="H4036"/>
      <c r="I4036"/>
      <c r="J4036"/>
      <c r="K4036"/>
      <c r="L4036"/>
      <c r="M4036"/>
      <c r="N4036"/>
      <c r="O4036"/>
      <c r="P4036"/>
      <c r="Q4036" s="66"/>
      <c r="R4036" s="66"/>
    </row>
    <row r="4037" spans="7:18" x14ac:dyDescent="0.25">
      <c r="G4037"/>
      <c r="H4037"/>
      <c r="I4037"/>
      <c r="J4037"/>
      <c r="K4037"/>
      <c r="L4037"/>
      <c r="M4037"/>
      <c r="N4037"/>
      <c r="O4037"/>
      <c r="P4037"/>
      <c r="Q4037" s="66"/>
      <c r="R4037" s="66"/>
    </row>
    <row r="4038" spans="7:18" x14ac:dyDescent="0.25">
      <c r="G4038"/>
      <c r="H4038"/>
      <c r="I4038"/>
      <c r="J4038"/>
      <c r="K4038"/>
      <c r="L4038"/>
      <c r="M4038"/>
      <c r="N4038"/>
      <c r="O4038"/>
      <c r="P4038"/>
      <c r="Q4038" s="66"/>
      <c r="R4038" s="66"/>
    </row>
    <row r="4039" spans="7:18" x14ac:dyDescent="0.25">
      <c r="G4039"/>
      <c r="H4039"/>
      <c r="I4039"/>
      <c r="J4039"/>
      <c r="K4039"/>
      <c r="L4039"/>
      <c r="M4039"/>
      <c r="N4039"/>
      <c r="O4039"/>
      <c r="P4039"/>
      <c r="Q4039" s="66"/>
      <c r="R4039" s="66"/>
    </row>
    <row r="4040" spans="7:18" x14ac:dyDescent="0.25">
      <c r="G4040"/>
      <c r="H4040"/>
      <c r="I4040"/>
      <c r="J4040"/>
      <c r="K4040"/>
      <c r="L4040"/>
      <c r="M4040"/>
      <c r="N4040"/>
      <c r="O4040"/>
      <c r="P4040"/>
      <c r="Q4040" s="66"/>
      <c r="R4040" s="66"/>
    </row>
    <row r="4041" spans="7:18" x14ac:dyDescent="0.25">
      <c r="G4041"/>
      <c r="H4041"/>
      <c r="I4041"/>
      <c r="J4041"/>
      <c r="K4041"/>
      <c r="L4041"/>
      <c r="M4041"/>
      <c r="N4041"/>
      <c r="O4041"/>
      <c r="P4041"/>
      <c r="Q4041" s="66"/>
      <c r="R4041" s="66"/>
    </row>
    <row r="4042" spans="7:18" x14ac:dyDescent="0.25">
      <c r="G4042"/>
      <c r="H4042"/>
      <c r="I4042"/>
      <c r="J4042"/>
      <c r="K4042"/>
      <c r="L4042"/>
      <c r="M4042"/>
      <c r="N4042"/>
      <c r="O4042"/>
      <c r="P4042"/>
      <c r="Q4042" s="66"/>
      <c r="R4042" s="66"/>
    </row>
    <row r="4043" spans="7:18" x14ac:dyDescent="0.25">
      <c r="G4043"/>
      <c r="H4043"/>
      <c r="I4043"/>
      <c r="J4043"/>
      <c r="K4043"/>
      <c r="L4043"/>
      <c r="M4043"/>
      <c r="N4043"/>
      <c r="O4043"/>
      <c r="P4043"/>
      <c r="Q4043" s="66"/>
      <c r="R4043" s="66"/>
    </row>
    <row r="4044" spans="7:18" x14ac:dyDescent="0.25">
      <c r="G4044"/>
      <c r="H4044"/>
      <c r="I4044"/>
      <c r="J4044"/>
      <c r="K4044"/>
      <c r="L4044"/>
      <c r="M4044"/>
      <c r="N4044"/>
      <c r="O4044"/>
      <c r="P4044"/>
      <c r="Q4044" s="66"/>
      <c r="R4044" s="66"/>
    </row>
    <row r="4045" spans="7:18" x14ac:dyDescent="0.25">
      <c r="G4045"/>
      <c r="H4045"/>
      <c r="I4045"/>
      <c r="J4045"/>
      <c r="K4045"/>
      <c r="L4045"/>
      <c r="M4045"/>
      <c r="N4045"/>
      <c r="O4045"/>
      <c r="P4045"/>
      <c r="Q4045" s="66"/>
      <c r="R4045" s="66"/>
    </row>
    <row r="4046" spans="7:18" x14ac:dyDescent="0.25">
      <c r="G4046"/>
      <c r="H4046"/>
      <c r="I4046"/>
      <c r="J4046"/>
      <c r="K4046"/>
      <c r="L4046"/>
      <c r="M4046"/>
      <c r="N4046"/>
      <c r="O4046"/>
      <c r="P4046"/>
      <c r="Q4046" s="66"/>
      <c r="R4046" s="66"/>
    </row>
    <row r="4047" spans="7:18" x14ac:dyDescent="0.25">
      <c r="G4047"/>
      <c r="H4047"/>
      <c r="I4047"/>
      <c r="J4047"/>
      <c r="K4047"/>
      <c r="L4047"/>
      <c r="M4047"/>
      <c r="N4047"/>
      <c r="O4047"/>
      <c r="P4047"/>
      <c r="Q4047" s="66"/>
      <c r="R4047" s="66"/>
    </row>
    <row r="4048" spans="7:18" x14ac:dyDescent="0.25">
      <c r="G4048"/>
      <c r="H4048"/>
      <c r="I4048"/>
      <c r="J4048"/>
      <c r="K4048"/>
      <c r="L4048"/>
      <c r="M4048"/>
      <c r="N4048"/>
      <c r="O4048"/>
      <c r="P4048"/>
      <c r="Q4048" s="66"/>
      <c r="R4048" s="66"/>
    </row>
    <row r="4049" spans="7:18" x14ac:dyDescent="0.25">
      <c r="G4049"/>
      <c r="H4049"/>
      <c r="I4049"/>
      <c r="J4049"/>
      <c r="K4049"/>
      <c r="L4049"/>
      <c r="M4049"/>
      <c r="N4049"/>
      <c r="O4049"/>
      <c r="P4049"/>
      <c r="Q4049" s="66"/>
      <c r="R4049" s="66"/>
    </row>
    <row r="4050" spans="7:18" x14ac:dyDescent="0.25">
      <c r="G4050"/>
      <c r="H4050"/>
      <c r="I4050"/>
      <c r="J4050"/>
      <c r="K4050"/>
      <c r="L4050"/>
      <c r="M4050"/>
      <c r="N4050"/>
      <c r="O4050"/>
      <c r="P4050"/>
      <c r="Q4050" s="66"/>
      <c r="R4050" s="66"/>
    </row>
    <row r="4051" spans="7:18" x14ac:dyDescent="0.25">
      <c r="G4051"/>
      <c r="H4051"/>
      <c r="I4051"/>
      <c r="J4051"/>
      <c r="K4051"/>
      <c r="L4051"/>
      <c r="M4051"/>
      <c r="N4051"/>
      <c r="O4051"/>
      <c r="P4051"/>
      <c r="Q4051" s="66"/>
      <c r="R4051" s="66"/>
    </row>
    <row r="4052" spans="7:18" x14ac:dyDescent="0.25">
      <c r="G4052"/>
      <c r="H4052"/>
      <c r="I4052"/>
      <c r="J4052"/>
      <c r="K4052"/>
      <c r="L4052"/>
      <c r="M4052"/>
      <c r="N4052"/>
      <c r="O4052"/>
      <c r="P4052"/>
      <c r="Q4052" s="66"/>
      <c r="R4052" s="66"/>
    </row>
    <row r="4053" spans="7:18" x14ac:dyDescent="0.25">
      <c r="G4053"/>
      <c r="H4053"/>
      <c r="I4053"/>
      <c r="J4053"/>
      <c r="K4053"/>
      <c r="L4053"/>
      <c r="M4053"/>
      <c r="N4053"/>
      <c r="O4053"/>
      <c r="P4053"/>
      <c r="Q4053" s="66"/>
      <c r="R4053" s="66"/>
    </row>
    <row r="4054" spans="7:18" x14ac:dyDescent="0.25">
      <c r="G4054"/>
      <c r="H4054"/>
      <c r="I4054"/>
      <c r="J4054"/>
      <c r="K4054"/>
      <c r="L4054"/>
      <c r="M4054"/>
      <c r="N4054"/>
      <c r="O4054"/>
      <c r="P4054"/>
      <c r="Q4054" s="66"/>
      <c r="R4054" s="66"/>
    </row>
    <row r="4055" spans="7:18" x14ac:dyDescent="0.25">
      <c r="G4055"/>
      <c r="H4055"/>
      <c r="I4055"/>
      <c r="J4055"/>
      <c r="K4055"/>
      <c r="L4055"/>
      <c r="M4055"/>
      <c r="N4055"/>
      <c r="O4055"/>
      <c r="P4055"/>
      <c r="Q4055" s="66"/>
      <c r="R4055" s="66"/>
    </row>
    <row r="4056" spans="7:18" x14ac:dyDescent="0.25">
      <c r="G4056"/>
      <c r="H4056"/>
      <c r="I4056"/>
      <c r="J4056"/>
      <c r="K4056"/>
      <c r="L4056"/>
      <c r="M4056"/>
      <c r="N4056"/>
      <c r="O4056"/>
      <c r="P4056"/>
      <c r="Q4056" s="66"/>
      <c r="R4056" s="66"/>
    </row>
    <row r="4057" spans="7:18" x14ac:dyDescent="0.25">
      <c r="G4057"/>
      <c r="H4057"/>
      <c r="I4057"/>
      <c r="J4057"/>
      <c r="K4057"/>
      <c r="L4057"/>
      <c r="M4057"/>
      <c r="N4057"/>
      <c r="O4057"/>
      <c r="P4057"/>
      <c r="Q4057" s="66"/>
      <c r="R4057" s="66"/>
    </row>
    <row r="4058" spans="7:18" x14ac:dyDescent="0.25">
      <c r="G4058"/>
      <c r="H4058"/>
      <c r="I4058"/>
      <c r="J4058"/>
      <c r="K4058"/>
      <c r="L4058"/>
      <c r="M4058"/>
      <c r="N4058"/>
      <c r="O4058"/>
      <c r="P4058"/>
      <c r="Q4058" s="66"/>
      <c r="R4058" s="66"/>
    </row>
    <row r="4059" spans="7:18" x14ac:dyDescent="0.25">
      <c r="G4059"/>
      <c r="H4059"/>
      <c r="I4059"/>
      <c r="J4059"/>
      <c r="K4059"/>
      <c r="L4059"/>
      <c r="M4059"/>
      <c r="N4059"/>
      <c r="O4059"/>
      <c r="P4059"/>
      <c r="Q4059" s="66"/>
      <c r="R4059" s="66"/>
    </row>
    <row r="4060" spans="7:18" x14ac:dyDescent="0.25">
      <c r="G4060"/>
      <c r="H4060"/>
      <c r="I4060"/>
      <c r="J4060"/>
      <c r="K4060"/>
      <c r="L4060"/>
      <c r="M4060"/>
      <c r="N4060"/>
      <c r="O4060"/>
      <c r="P4060"/>
      <c r="Q4060" s="66"/>
      <c r="R4060" s="66"/>
    </row>
    <row r="4061" spans="7:18" x14ac:dyDescent="0.25">
      <c r="G4061"/>
      <c r="H4061"/>
      <c r="I4061"/>
      <c r="J4061"/>
      <c r="K4061"/>
      <c r="L4061"/>
      <c r="M4061"/>
      <c r="N4061"/>
      <c r="O4061"/>
      <c r="P4061"/>
      <c r="Q4061" s="66"/>
      <c r="R4061" s="66"/>
    </row>
    <row r="4062" spans="7:18" x14ac:dyDescent="0.25">
      <c r="G4062"/>
      <c r="H4062"/>
      <c r="I4062"/>
      <c r="J4062"/>
      <c r="K4062"/>
      <c r="L4062"/>
      <c r="M4062"/>
      <c r="N4062"/>
      <c r="O4062"/>
      <c r="P4062"/>
      <c r="Q4062" s="66"/>
      <c r="R4062" s="66"/>
    </row>
    <row r="4063" spans="7:18" x14ac:dyDescent="0.25">
      <c r="G4063"/>
      <c r="H4063"/>
      <c r="I4063"/>
      <c r="J4063"/>
      <c r="K4063"/>
      <c r="L4063"/>
      <c r="M4063"/>
      <c r="N4063"/>
      <c r="O4063"/>
      <c r="P4063"/>
      <c r="Q4063" s="66"/>
      <c r="R4063" s="66"/>
    </row>
    <row r="4064" spans="7:18" x14ac:dyDescent="0.25">
      <c r="G4064"/>
      <c r="H4064"/>
      <c r="I4064"/>
      <c r="J4064"/>
      <c r="K4064"/>
      <c r="L4064"/>
      <c r="M4064"/>
      <c r="N4064"/>
      <c r="O4064"/>
      <c r="P4064"/>
      <c r="Q4064" s="66"/>
      <c r="R4064" s="66"/>
    </row>
    <row r="4065" spans="7:18" x14ac:dyDescent="0.25">
      <c r="G4065"/>
      <c r="H4065"/>
      <c r="I4065"/>
      <c r="J4065"/>
      <c r="K4065"/>
      <c r="L4065"/>
      <c r="M4065"/>
      <c r="N4065"/>
      <c r="O4065"/>
      <c r="P4065"/>
      <c r="Q4065" s="66"/>
      <c r="R4065" s="66"/>
    </row>
    <row r="4066" spans="7:18" x14ac:dyDescent="0.25">
      <c r="G4066"/>
      <c r="H4066"/>
      <c r="I4066"/>
      <c r="J4066"/>
      <c r="K4066"/>
      <c r="L4066"/>
      <c r="M4066"/>
      <c r="N4066"/>
      <c r="O4066"/>
      <c r="P4066"/>
      <c r="Q4066" s="66"/>
      <c r="R4066" s="66"/>
    </row>
    <row r="4067" spans="7:18" x14ac:dyDescent="0.25">
      <c r="G4067"/>
      <c r="H4067"/>
      <c r="I4067"/>
      <c r="J4067"/>
      <c r="K4067"/>
      <c r="L4067"/>
      <c r="M4067"/>
      <c r="N4067"/>
      <c r="O4067"/>
      <c r="P4067"/>
      <c r="Q4067" s="66"/>
      <c r="R4067" s="66"/>
    </row>
    <row r="4068" spans="7:18" x14ac:dyDescent="0.25">
      <c r="G4068"/>
      <c r="H4068"/>
      <c r="I4068"/>
      <c r="J4068"/>
      <c r="K4068"/>
      <c r="L4068"/>
      <c r="M4068"/>
      <c r="N4068"/>
      <c r="O4068"/>
      <c r="P4068"/>
      <c r="Q4068" s="66"/>
      <c r="R4068" s="66"/>
    </row>
    <row r="4069" spans="7:18" x14ac:dyDescent="0.25">
      <c r="G4069"/>
      <c r="H4069"/>
      <c r="I4069"/>
      <c r="J4069"/>
      <c r="K4069"/>
      <c r="L4069"/>
      <c r="M4069"/>
      <c r="N4069"/>
      <c r="O4069"/>
      <c r="P4069"/>
      <c r="Q4069" s="66"/>
      <c r="R4069" s="66"/>
    </row>
    <row r="4070" spans="7:18" x14ac:dyDescent="0.25">
      <c r="G4070"/>
      <c r="H4070"/>
      <c r="I4070"/>
      <c r="J4070"/>
      <c r="K4070"/>
      <c r="L4070"/>
      <c r="M4070"/>
      <c r="N4070"/>
      <c r="O4070"/>
      <c r="P4070"/>
      <c r="Q4070" s="66"/>
      <c r="R4070" s="66"/>
    </row>
    <row r="4071" spans="7:18" x14ac:dyDescent="0.25">
      <c r="G4071"/>
      <c r="H4071"/>
      <c r="I4071"/>
      <c r="J4071"/>
      <c r="K4071"/>
      <c r="L4071"/>
      <c r="M4071"/>
      <c r="N4071"/>
      <c r="O4071"/>
      <c r="P4071"/>
      <c r="Q4071" s="66"/>
      <c r="R4071" s="66"/>
    </row>
    <row r="4072" spans="7:18" x14ac:dyDescent="0.25">
      <c r="G4072"/>
      <c r="H4072"/>
      <c r="I4072"/>
      <c r="J4072"/>
      <c r="K4072"/>
      <c r="L4072"/>
      <c r="M4072"/>
      <c r="N4072"/>
      <c r="O4072"/>
      <c r="P4072"/>
      <c r="Q4072" s="66"/>
      <c r="R4072" s="66"/>
    </row>
    <row r="4073" spans="7:18" x14ac:dyDescent="0.25">
      <c r="G4073"/>
      <c r="H4073"/>
      <c r="I4073"/>
      <c r="J4073"/>
      <c r="K4073"/>
      <c r="L4073"/>
      <c r="M4073"/>
      <c r="N4073"/>
      <c r="O4073"/>
      <c r="P4073"/>
      <c r="Q4073" s="66"/>
      <c r="R4073" s="66"/>
    </row>
    <row r="4074" spans="7:18" x14ac:dyDescent="0.25">
      <c r="G4074"/>
      <c r="H4074"/>
      <c r="I4074"/>
      <c r="J4074"/>
      <c r="K4074"/>
      <c r="L4074"/>
      <c r="M4074"/>
      <c r="N4074"/>
      <c r="O4074"/>
      <c r="P4074"/>
      <c r="Q4074" s="66"/>
      <c r="R4074" s="66"/>
    </row>
    <row r="4075" spans="7:18" x14ac:dyDescent="0.25">
      <c r="G4075"/>
      <c r="H4075"/>
      <c r="I4075"/>
      <c r="J4075"/>
      <c r="K4075"/>
      <c r="L4075"/>
      <c r="M4075"/>
      <c r="N4075"/>
      <c r="O4075"/>
      <c r="P4075"/>
      <c r="Q4075" s="66"/>
      <c r="R4075" s="66"/>
    </row>
    <row r="4076" spans="7:18" x14ac:dyDescent="0.25">
      <c r="G4076"/>
      <c r="H4076"/>
      <c r="I4076"/>
      <c r="J4076"/>
      <c r="K4076"/>
      <c r="L4076"/>
      <c r="M4076"/>
      <c r="N4076"/>
      <c r="O4076"/>
      <c r="P4076"/>
      <c r="Q4076" s="66"/>
      <c r="R4076" s="66"/>
    </row>
    <row r="4077" spans="7:18" x14ac:dyDescent="0.25">
      <c r="G4077"/>
      <c r="H4077"/>
      <c r="I4077"/>
      <c r="J4077"/>
      <c r="K4077"/>
      <c r="L4077"/>
      <c r="M4077"/>
      <c r="N4077"/>
      <c r="O4077"/>
      <c r="P4077"/>
      <c r="Q4077" s="66"/>
      <c r="R4077" s="66"/>
    </row>
    <row r="4078" spans="7:18" x14ac:dyDescent="0.25">
      <c r="G4078"/>
      <c r="H4078"/>
      <c r="I4078"/>
      <c r="J4078"/>
      <c r="K4078"/>
      <c r="L4078"/>
      <c r="M4078"/>
      <c r="N4078"/>
      <c r="O4078"/>
      <c r="P4078"/>
      <c r="Q4078" s="66"/>
      <c r="R4078" s="66"/>
    </row>
    <row r="4079" spans="7:18" x14ac:dyDescent="0.25">
      <c r="G4079"/>
      <c r="H4079"/>
      <c r="I4079"/>
      <c r="J4079"/>
      <c r="K4079"/>
      <c r="L4079"/>
      <c r="M4079"/>
      <c r="N4079"/>
      <c r="O4079"/>
      <c r="P4079"/>
      <c r="Q4079" s="66"/>
      <c r="R4079" s="66"/>
    </row>
    <row r="4080" spans="7:18" x14ac:dyDescent="0.25">
      <c r="G4080"/>
      <c r="H4080"/>
      <c r="I4080"/>
      <c r="J4080"/>
      <c r="K4080"/>
      <c r="L4080"/>
      <c r="M4080"/>
      <c r="N4080"/>
      <c r="O4080"/>
      <c r="P4080"/>
      <c r="Q4080" s="66"/>
      <c r="R4080" s="66"/>
    </row>
    <row r="4081" spans="7:18" x14ac:dyDescent="0.25">
      <c r="G4081"/>
      <c r="H4081"/>
      <c r="I4081"/>
      <c r="J4081"/>
      <c r="K4081"/>
      <c r="L4081"/>
      <c r="M4081"/>
      <c r="N4081"/>
      <c r="O4081"/>
      <c r="P4081"/>
      <c r="Q4081" s="66"/>
      <c r="R4081" s="66"/>
    </row>
    <row r="4082" spans="7:18" x14ac:dyDescent="0.25">
      <c r="G4082"/>
      <c r="H4082"/>
      <c r="I4082"/>
      <c r="J4082"/>
      <c r="K4082"/>
      <c r="L4082"/>
      <c r="M4082"/>
      <c r="N4082"/>
      <c r="O4082"/>
      <c r="P4082"/>
      <c r="Q4082" s="66"/>
      <c r="R4082" s="66"/>
    </row>
    <row r="4083" spans="7:18" x14ac:dyDescent="0.25">
      <c r="G4083"/>
      <c r="H4083"/>
      <c r="I4083"/>
      <c r="J4083"/>
      <c r="K4083"/>
      <c r="L4083"/>
      <c r="M4083"/>
      <c r="N4083"/>
      <c r="O4083"/>
      <c r="P4083"/>
      <c r="Q4083" s="66"/>
      <c r="R4083" s="66"/>
    </row>
    <row r="4084" spans="7:18" x14ac:dyDescent="0.25">
      <c r="G4084"/>
      <c r="H4084"/>
      <c r="I4084"/>
      <c r="J4084"/>
      <c r="K4084"/>
      <c r="L4084"/>
      <c r="M4084"/>
      <c r="N4084"/>
      <c r="O4084"/>
      <c r="P4084"/>
      <c r="Q4084" s="66"/>
      <c r="R4084" s="66"/>
    </row>
    <row r="4085" spans="7:18" x14ac:dyDescent="0.25">
      <c r="G4085"/>
      <c r="H4085"/>
      <c r="I4085"/>
      <c r="J4085"/>
      <c r="K4085"/>
      <c r="L4085"/>
      <c r="M4085"/>
      <c r="N4085"/>
      <c r="O4085"/>
      <c r="P4085"/>
      <c r="Q4085" s="66"/>
      <c r="R4085" s="66"/>
    </row>
    <row r="4086" spans="7:18" x14ac:dyDescent="0.25">
      <c r="G4086"/>
      <c r="H4086"/>
      <c r="I4086"/>
      <c r="J4086"/>
      <c r="K4086"/>
      <c r="L4086"/>
      <c r="M4086"/>
      <c r="N4086"/>
      <c r="O4086"/>
      <c r="P4086"/>
      <c r="Q4086" s="66"/>
      <c r="R4086" s="66"/>
    </row>
    <row r="4087" spans="7:18" x14ac:dyDescent="0.25">
      <c r="G4087"/>
      <c r="H4087"/>
      <c r="I4087"/>
      <c r="J4087"/>
      <c r="K4087"/>
      <c r="L4087"/>
      <c r="M4087"/>
      <c r="N4087"/>
      <c r="O4087"/>
      <c r="P4087"/>
      <c r="Q4087" s="66"/>
      <c r="R4087" s="66"/>
    </row>
    <row r="4088" spans="7:18" x14ac:dyDescent="0.25">
      <c r="G4088"/>
      <c r="H4088"/>
      <c r="I4088"/>
      <c r="J4088"/>
      <c r="K4088"/>
      <c r="L4088"/>
      <c r="M4088"/>
      <c r="N4088"/>
      <c r="O4088"/>
      <c r="P4088"/>
      <c r="Q4088" s="66"/>
      <c r="R4088" s="66"/>
    </row>
    <row r="4089" spans="7:18" x14ac:dyDescent="0.25">
      <c r="G4089"/>
      <c r="H4089"/>
      <c r="I4089"/>
      <c r="J4089"/>
      <c r="K4089"/>
      <c r="L4089"/>
      <c r="M4089"/>
      <c r="N4089"/>
      <c r="O4089"/>
      <c r="P4089"/>
      <c r="Q4089" s="66"/>
      <c r="R4089" s="66"/>
    </row>
    <row r="4090" spans="7:18" x14ac:dyDescent="0.25">
      <c r="G4090"/>
      <c r="H4090"/>
      <c r="I4090"/>
      <c r="J4090"/>
      <c r="K4090"/>
      <c r="L4090"/>
      <c r="M4090"/>
      <c r="N4090"/>
      <c r="O4090"/>
      <c r="P4090"/>
      <c r="Q4090" s="66"/>
      <c r="R4090" s="66"/>
    </row>
    <row r="4091" spans="7:18" x14ac:dyDescent="0.25">
      <c r="G4091"/>
      <c r="H4091"/>
      <c r="I4091"/>
      <c r="J4091"/>
      <c r="K4091"/>
      <c r="L4091"/>
      <c r="M4091"/>
      <c r="N4091"/>
      <c r="O4091"/>
      <c r="P4091"/>
      <c r="Q4091" s="66"/>
      <c r="R4091" s="66"/>
    </row>
    <row r="4092" spans="7:18" x14ac:dyDescent="0.25">
      <c r="G4092"/>
      <c r="H4092"/>
      <c r="I4092"/>
      <c r="J4092"/>
      <c r="K4092"/>
      <c r="L4092"/>
      <c r="M4092"/>
      <c r="N4092"/>
      <c r="O4092"/>
      <c r="P4092"/>
      <c r="Q4092" s="66"/>
      <c r="R4092" s="66"/>
    </row>
    <row r="4093" spans="7:18" x14ac:dyDescent="0.25">
      <c r="G4093"/>
      <c r="H4093"/>
      <c r="I4093"/>
      <c r="J4093"/>
      <c r="K4093"/>
      <c r="L4093"/>
      <c r="M4093"/>
      <c r="N4093"/>
      <c r="O4093"/>
      <c r="P4093"/>
      <c r="Q4093" s="66"/>
      <c r="R4093" s="66"/>
    </row>
    <row r="4094" spans="7:18" x14ac:dyDescent="0.25">
      <c r="G4094"/>
      <c r="H4094"/>
      <c r="I4094"/>
      <c r="J4094"/>
      <c r="K4094"/>
      <c r="L4094"/>
      <c r="M4094"/>
      <c r="N4094"/>
      <c r="O4094"/>
      <c r="P4094"/>
      <c r="Q4094" s="66"/>
      <c r="R4094" s="66"/>
    </row>
    <row r="4095" spans="7:18" x14ac:dyDescent="0.25">
      <c r="G4095"/>
      <c r="H4095"/>
      <c r="I4095"/>
      <c r="J4095"/>
      <c r="K4095"/>
      <c r="L4095"/>
      <c r="M4095"/>
      <c r="N4095"/>
      <c r="O4095"/>
      <c r="P4095"/>
      <c r="Q4095" s="66"/>
      <c r="R4095" s="66"/>
    </row>
    <row r="4096" spans="7:18" x14ac:dyDescent="0.25">
      <c r="G4096"/>
      <c r="H4096"/>
      <c r="I4096"/>
      <c r="J4096"/>
      <c r="K4096"/>
      <c r="L4096"/>
      <c r="M4096"/>
      <c r="N4096"/>
      <c r="O4096"/>
      <c r="P4096"/>
      <c r="Q4096" s="66"/>
      <c r="R4096" s="66"/>
    </row>
    <row r="4097" spans="7:18" x14ac:dyDescent="0.25">
      <c r="G4097"/>
      <c r="H4097"/>
      <c r="I4097"/>
      <c r="J4097"/>
      <c r="K4097"/>
      <c r="L4097"/>
      <c r="M4097"/>
      <c r="N4097"/>
      <c r="O4097"/>
      <c r="P4097"/>
      <c r="Q4097" s="66"/>
      <c r="R4097" s="66"/>
    </row>
    <row r="4098" spans="7:18" x14ac:dyDescent="0.25">
      <c r="G4098"/>
      <c r="H4098"/>
      <c r="I4098"/>
      <c r="J4098"/>
      <c r="K4098"/>
      <c r="L4098"/>
      <c r="M4098"/>
      <c r="N4098"/>
      <c r="O4098"/>
      <c r="P4098"/>
      <c r="Q4098" s="66"/>
      <c r="R4098" s="66"/>
    </row>
    <row r="4099" spans="7:18" x14ac:dyDescent="0.25">
      <c r="G4099"/>
      <c r="H4099"/>
      <c r="I4099"/>
      <c r="J4099"/>
      <c r="K4099"/>
      <c r="L4099"/>
      <c r="M4099"/>
      <c r="N4099"/>
      <c r="O4099"/>
      <c r="P4099"/>
      <c r="Q4099" s="66"/>
      <c r="R4099" s="66"/>
    </row>
    <row r="4100" spans="7:18" x14ac:dyDescent="0.25">
      <c r="G4100"/>
      <c r="H4100"/>
      <c r="I4100"/>
      <c r="J4100"/>
      <c r="K4100"/>
      <c r="L4100"/>
      <c r="M4100"/>
      <c r="N4100"/>
      <c r="O4100"/>
      <c r="P4100"/>
      <c r="Q4100" s="66"/>
      <c r="R4100" s="66"/>
    </row>
    <row r="4101" spans="7:18" x14ac:dyDescent="0.25">
      <c r="G4101"/>
      <c r="H4101"/>
      <c r="I4101"/>
      <c r="J4101"/>
      <c r="K4101"/>
      <c r="L4101"/>
      <c r="M4101"/>
      <c r="N4101"/>
      <c r="O4101"/>
      <c r="P4101"/>
      <c r="Q4101" s="66"/>
      <c r="R4101" s="66"/>
    </row>
    <row r="4102" spans="7:18" x14ac:dyDescent="0.25">
      <c r="G4102"/>
      <c r="H4102"/>
      <c r="I4102"/>
      <c r="J4102"/>
      <c r="K4102"/>
      <c r="L4102"/>
      <c r="M4102"/>
      <c r="N4102"/>
      <c r="O4102"/>
      <c r="P4102"/>
      <c r="Q4102" s="66"/>
      <c r="R4102" s="66"/>
    </row>
    <row r="4103" spans="7:18" x14ac:dyDescent="0.25">
      <c r="G4103"/>
      <c r="H4103"/>
      <c r="I4103"/>
      <c r="J4103"/>
      <c r="K4103"/>
      <c r="L4103"/>
      <c r="M4103"/>
      <c r="N4103"/>
      <c r="O4103"/>
      <c r="P4103"/>
      <c r="Q4103" s="66"/>
      <c r="R4103" s="66"/>
    </row>
    <row r="4104" spans="7:18" x14ac:dyDescent="0.25">
      <c r="G4104"/>
      <c r="H4104"/>
      <c r="I4104"/>
      <c r="J4104"/>
      <c r="K4104"/>
      <c r="L4104"/>
      <c r="M4104"/>
      <c r="N4104"/>
      <c r="O4104"/>
      <c r="P4104"/>
      <c r="Q4104" s="66"/>
      <c r="R4104" s="66"/>
    </row>
    <row r="4105" spans="7:18" x14ac:dyDescent="0.25">
      <c r="G4105"/>
      <c r="H4105"/>
      <c r="I4105"/>
      <c r="J4105"/>
      <c r="K4105"/>
      <c r="L4105"/>
      <c r="M4105"/>
      <c r="N4105"/>
      <c r="O4105"/>
      <c r="P4105"/>
      <c r="Q4105" s="66"/>
      <c r="R4105" s="66"/>
    </row>
    <row r="4106" spans="7:18" x14ac:dyDescent="0.25">
      <c r="G4106"/>
      <c r="H4106"/>
      <c r="I4106"/>
      <c r="J4106"/>
      <c r="K4106"/>
      <c r="L4106"/>
      <c r="M4106"/>
      <c r="N4106"/>
      <c r="O4106"/>
      <c r="P4106"/>
      <c r="Q4106" s="66"/>
      <c r="R4106" s="66"/>
    </row>
    <row r="4107" spans="7:18" x14ac:dyDescent="0.25">
      <c r="G4107"/>
      <c r="H4107"/>
      <c r="I4107"/>
      <c r="J4107"/>
      <c r="K4107"/>
      <c r="L4107"/>
      <c r="M4107"/>
      <c r="N4107"/>
      <c r="O4107"/>
      <c r="P4107"/>
      <c r="Q4107" s="66"/>
      <c r="R4107" s="66"/>
    </row>
    <row r="4108" spans="7:18" x14ac:dyDescent="0.25">
      <c r="G4108"/>
      <c r="H4108"/>
      <c r="I4108"/>
      <c r="J4108"/>
      <c r="K4108"/>
      <c r="L4108"/>
      <c r="M4108"/>
      <c r="N4108"/>
      <c r="O4108"/>
      <c r="P4108"/>
      <c r="Q4108" s="66"/>
      <c r="R4108" s="66"/>
    </row>
    <row r="4109" spans="7:18" x14ac:dyDescent="0.25">
      <c r="G4109"/>
      <c r="H4109"/>
      <c r="I4109"/>
      <c r="J4109"/>
      <c r="K4109"/>
      <c r="L4109"/>
      <c r="M4109"/>
      <c r="N4109"/>
      <c r="O4109"/>
      <c r="P4109"/>
      <c r="Q4109" s="66"/>
      <c r="R4109" s="66"/>
    </row>
    <row r="4110" spans="7:18" x14ac:dyDescent="0.25">
      <c r="G4110"/>
      <c r="H4110"/>
      <c r="I4110"/>
      <c r="J4110"/>
      <c r="K4110"/>
      <c r="L4110"/>
      <c r="M4110"/>
      <c r="N4110"/>
      <c r="O4110"/>
      <c r="P4110"/>
      <c r="Q4110" s="66"/>
      <c r="R4110" s="66"/>
    </row>
    <row r="4111" spans="7:18" x14ac:dyDescent="0.25">
      <c r="G4111"/>
      <c r="H4111"/>
      <c r="I4111"/>
      <c r="J4111"/>
      <c r="K4111"/>
      <c r="L4111"/>
      <c r="M4111"/>
      <c r="N4111"/>
      <c r="O4111"/>
      <c r="P4111"/>
      <c r="Q4111" s="66"/>
      <c r="R4111" s="66"/>
    </row>
    <row r="4112" spans="7:18" x14ac:dyDescent="0.25">
      <c r="G4112"/>
      <c r="H4112"/>
      <c r="I4112"/>
      <c r="J4112"/>
      <c r="K4112"/>
      <c r="L4112"/>
      <c r="M4112"/>
      <c r="N4112"/>
      <c r="O4112"/>
      <c r="P4112"/>
      <c r="Q4112" s="66"/>
      <c r="R4112" s="66"/>
    </row>
    <row r="4113" spans="7:18" x14ac:dyDescent="0.25">
      <c r="G4113"/>
      <c r="H4113"/>
      <c r="I4113"/>
      <c r="J4113"/>
      <c r="K4113"/>
      <c r="L4113"/>
      <c r="M4113"/>
      <c r="N4113"/>
      <c r="O4113"/>
      <c r="P4113"/>
      <c r="Q4113" s="66"/>
      <c r="R4113" s="66"/>
    </row>
    <row r="4114" spans="7:18" x14ac:dyDescent="0.25">
      <c r="G4114"/>
      <c r="H4114"/>
      <c r="I4114"/>
      <c r="J4114"/>
      <c r="K4114"/>
      <c r="L4114"/>
      <c r="M4114"/>
      <c r="N4114"/>
      <c r="O4114"/>
      <c r="P4114"/>
      <c r="Q4114" s="66"/>
      <c r="R4114" s="66"/>
    </row>
    <row r="4115" spans="7:18" x14ac:dyDescent="0.25">
      <c r="G4115"/>
      <c r="H4115"/>
      <c r="I4115"/>
      <c r="J4115"/>
      <c r="K4115"/>
      <c r="L4115"/>
      <c r="M4115"/>
      <c r="N4115"/>
      <c r="O4115"/>
      <c r="P4115"/>
      <c r="Q4115" s="66"/>
      <c r="R4115" s="66"/>
    </row>
    <row r="4116" spans="7:18" x14ac:dyDescent="0.25">
      <c r="G4116"/>
      <c r="H4116"/>
      <c r="I4116"/>
      <c r="J4116"/>
      <c r="K4116"/>
      <c r="L4116"/>
      <c r="M4116"/>
      <c r="N4116"/>
      <c r="O4116"/>
      <c r="P4116"/>
      <c r="Q4116" s="66"/>
      <c r="R4116" s="66"/>
    </row>
    <row r="4117" spans="7:18" x14ac:dyDescent="0.25">
      <c r="G4117"/>
      <c r="H4117"/>
      <c r="I4117"/>
      <c r="J4117"/>
      <c r="K4117"/>
      <c r="L4117"/>
      <c r="M4117"/>
      <c r="N4117"/>
      <c r="O4117"/>
      <c r="P4117"/>
      <c r="Q4117" s="66"/>
      <c r="R4117" s="66"/>
    </row>
    <row r="4118" spans="7:18" x14ac:dyDescent="0.25">
      <c r="G4118"/>
      <c r="H4118"/>
      <c r="I4118"/>
      <c r="J4118"/>
      <c r="K4118"/>
      <c r="L4118"/>
      <c r="M4118"/>
      <c r="N4118"/>
      <c r="O4118"/>
      <c r="P4118"/>
      <c r="Q4118" s="66"/>
      <c r="R4118" s="66"/>
    </row>
    <row r="4119" spans="7:18" x14ac:dyDescent="0.25">
      <c r="G4119"/>
      <c r="H4119"/>
      <c r="I4119"/>
      <c r="J4119"/>
      <c r="K4119"/>
      <c r="L4119"/>
      <c r="M4119"/>
      <c r="N4119"/>
      <c r="O4119"/>
      <c r="P4119"/>
      <c r="Q4119" s="66"/>
      <c r="R4119" s="66"/>
    </row>
    <row r="4120" spans="7:18" x14ac:dyDescent="0.25">
      <c r="G4120"/>
      <c r="H4120"/>
      <c r="I4120"/>
      <c r="J4120"/>
      <c r="K4120"/>
      <c r="L4120"/>
      <c r="M4120"/>
      <c r="N4120"/>
      <c r="O4120"/>
      <c r="P4120"/>
      <c r="Q4120" s="66"/>
      <c r="R4120" s="66"/>
    </row>
    <row r="4121" spans="7:18" x14ac:dyDescent="0.25">
      <c r="G4121"/>
      <c r="H4121"/>
      <c r="I4121"/>
      <c r="J4121"/>
      <c r="K4121"/>
      <c r="L4121"/>
      <c r="M4121"/>
      <c r="N4121"/>
      <c r="O4121"/>
      <c r="P4121"/>
      <c r="Q4121" s="66"/>
      <c r="R4121" s="66"/>
    </row>
    <row r="4122" spans="7:18" x14ac:dyDescent="0.25">
      <c r="G4122"/>
      <c r="H4122"/>
      <c r="I4122"/>
      <c r="J4122"/>
      <c r="K4122"/>
      <c r="L4122"/>
      <c r="M4122"/>
      <c r="N4122"/>
      <c r="O4122"/>
      <c r="P4122"/>
      <c r="Q4122" s="66"/>
      <c r="R4122" s="66"/>
    </row>
    <row r="4123" spans="7:18" x14ac:dyDescent="0.25">
      <c r="G4123"/>
      <c r="H4123"/>
      <c r="I4123"/>
      <c r="J4123"/>
      <c r="K4123"/>
      <c r="L4123"/>
      <c r="M4123"/>
      <c r="N4123"/>
      <c r="O4123"/>
      <c r="P4123"/>
      <c r="Q4123" s="66"/>
      <c r="R4123" s="66"/>
    </row>
    <row r="4124" spans="7:18" x14ac:dyDescent="0.25">
      <c r="G4124"/>
      <c r="H4124"/>
      <c r="I4124"/>
      <c r="J4124"/>
      <c r="K4124"/>
      <c r="L4124"/>
      <c r="M4124"/>
      <c r="N4124"/>
      <c r="O4124"/>
      <c r="P4124"/>
      <c r="Q4124" s="66"/>
      <c r="R4124" s="66"/>
    </row>
    <row r="4125" spans="7:18" x14ac:dyDescent="0.25">
      <c r="G4125"/>
      <c r="H4125"/>
      <c r="I4125"/>
      <c r="J4125"/>
      <c r="K4125"/>
      <c r="L4125"/>
      <c r="M4125"/>
      <c r="N4125"/>
      <c r="O4125"/>
      <c r="P4125"/>
      <c r="Q4125" s="66"/>
      <c r="R4125" s="66"/>
    </row>
    <row r="4126" spans="7:18" x14ac:dyDescent="0.25">
      <c r="G4126"/>
      <c r="H4126"/>
      <c r="I4126"/>
      <c r="J4126"/>
      <c r="K4126"/>
      <c r="L4126"/>
      <c r="M4126"/>
      <c r="N4126"/>
      <c r="O4126"/>
      <c r="P4126"/>
      <c r="Q4126" s="66"/>
      <c r="R4126" s="66"/>
    </row>
    <row r="4127" spans="7:18" x14ac:dyDescent="0.25">
      <c r="G4127"/>
      <c r="H4127"/>
      <c r="I4127"/>
      <c r="J4127"/>
      <c r="K4127"/>
      <c r="L4127"/>
      <c r="M4127"/>
      <c r="N4127"/>
      <c r="O4127"/>
      <c r="P4127"/>
      <c r="Q4127" s="66"/>
      <c r="R4127" s="66"/>
    </row>
    <row r="4128" spans="7:18" x14ac:dyDescent="0.25">
      <c r="G4128"/>
      <c r="H4128"/>
      <c r="I4128"/>
      <c r="J4128"/>
      <c r="K4128"/>
      <c r="L4128"/>
      <c r="M4128"/>
      <c r="N4128"/>
      <c r="O4128"/>
      <c r="P4128"/>
      <c r="Q4128" s="66"/>
      <c r="R4128" s="66"/>
    </row>
    <row r="4129" spans="7:18" x14ac:dyDescent="0.25">
      <c r="G4129"/>
      <c r="H4129"/>
      <c r="I4129"/>
      <c r="J4129"/>
      <c r="K4129"/>
      <c r="L4129"/>
      <c r="M4129"/>
      <c r="N4129"/>
      <c r="O4129"/>
      <c r="P4129"/>
      <c r="Q4129" s="66"/>
      <c r="R4129" s="66"/>
    </row>
    <row r="4130" spans="7:18" x14ac:dyDescent="0.25">
      <c r="G4130"/>
      <c r="H4130"/>
      <c r="I4130"/>
      <c r="J4130"/>
      <c r="K4130"/>
      <c r="L4130"/>
      <c r="M4130"/>
      <c r="N4130"/>
      <c r="O4130"/>
      <c r="P4130"/>
      <c r="Q4130" s="66"/>
      <c r="R4130" s="66"/>
    </row>
    <row r="4131" spans="7:18" x14ac:dyDescent="0.25">
      <c r="G4131"/>
      <c r="H4131"/>
      <c r="I4131"/>
      <c r="J4131"/>
      <c r="K4131"/>
      <c r="L4131"/>
      <c r="M4131"/>
      <c r="N4131"/>
      <c r="O4131"/>
      <c r="P4131"/>
      <c r="Q4131" s="66"/>
      <c r="R4131" s="66"/>
    </row>
    <row r="4132" spans="7:18" x14ac:dyDescent="0.25">
      <c r="G4132"/>
      <c r="H4132"/>
      <c r="I4132"/>
      <c r="J4132"/>
      <c r="K4132"/>
      <c r="L4132"/>
      <c r="M4132"/>
      <c r="N4132"/>
      <c r="O4132"/>
      <c r="P4132"/>
      <c r="Q4132" s="66"/>
      <c r="R4132" s="66"/>
    </row>
    <row r="4133" spans="7:18" x14ac:dyDescent="0.25">
      <c r="G4133"/>
      <c r="H4133"/>
      <c r="I4133"/>
      <c r="J4133"/>
      <c r="K4133"/>
      <c r="L4133"/>
      <c r="M4133"/>
      <c r="N4133"/>
      <c r="O4133"/>
      <c r="P4133"/>
      <c r="Q4133" s="66"/>
      <c r="R4133" s="66"/>
    </row>
    <row r="4134" spans="7:18" x14ac:dyDescent="0.25">
      <c r="G4134"/>
      <c r="H4134"/>
      <c r="I4134"/>
      <c r="J4134"/>
      <c r="K4134"/>
      <c r="L4134"/>
      <c r="M4134"/>
      <c r="N4134"/>
      <c r="O4134"/>
      <c r="P4134"/>
      <c r="Q4134" s="66"/>
      <c r="R4134" s="66"/>
    </row>
    <row r="4135" spans="7:18" x14ac:dyDescent="0.25">
      <c r="G4135"/>
      <c r="H4135"/>
      <c r="I4135"/>
      <c r="J4135"/>
      <c r="K4135"/>
      <c r="L4135"/>
      <c r="M4135"/>
      <c r="N4135"/>
      <c r="O4135"/>
      <c r="P4135"/>
      <c r="Q4135" s="66"/>
      <c r="R4135" s="66"/>
    </row>
    <row r="4136" spans="7:18" x14ac:dyDescent="0.25">
      <c r="G4136"/>
      <c r="H4136"/>
      <c r="I4136"/>
      <c r="J4136"/>
      <c r="K4136"/>
      <c r="L4136"/>
      <c r="M4136"/>
      <c r="N4136"/>
      <c r="O4136"/>
      <c r="P4136"/>
      <c r="Q4136" s="66"/>
      <c r="R4136" s="66"/>
    </row>
    <row r="4137" spans="7:18" x14ac:dyDescent="0.25">
      <c r="G4137"/>
      <c r="H4137"/>
      <c r="I4137"/>
      <c r="J4137"/>
      <c r="K4137"/>
      <c r="L4137"/>
      <c r="M4137"/>
      <c r="N4137"/>
      <c r="O4137"/>
      <c r="P4137"/>
      <c r="Q4137" s="66"/>
      <c r="R4137" s="66"/>
    </row>
    <row r="4138" spans="7:18" x14ac:dyDescent="0.25">
      <c r="G4138"/>
      <c r="H4138"/>
      <c r="I4138"/>
      <c r="J4138"/>
      <c r="K4138"/>
      <c r="L4138"/>
      <c r="M4138"/>
      <c r="N4138"/>
      <c r="O4138"/>
      <c r="P4138"/>
      <c r="Q4138" s="66"/>
      <c r="R4138" s="66"/>
    </row>
    <row r="4139" spans="7:18" x14ac:dyDescent="0.25">
      <c r="G4139"/>
      <c r="H4139"/>
      <c r="I4139"/>
      <c r="J4139"/>
      <c r="K4139"/>
      <c r="L4139"/>
      <c r="M4139"/>
      <c r="N4139"/>
      <c r="O4139"/>
      <c r="P4139"/>
      <c r="Q4139" s="66"/>
      <c r="R4139" s="66"/>
    </row>
    <row r="4140" spans="7:18" x14ac:dyDescent="0.25">
      <c r="G4140"/>
      <c r="H4140"/>
      <c r="I4140"/>
      <c r="J4140"/>
      <c r="K4140"/>
      <c r="L4140"/>
      <c r="M4140"/>
      <c r="N4140"/>
      <c r="O4140"/>
      <c r="P4140"/>
      <c r="Q4140" s="66"/>
      <c r="R4140" s="66"/>
    </row>
    <row r="4141" spans="7:18" x14ac:dyDescent="0.25">
      <c r="G4141"/>
      <c r="H4141"/>
      <c r="I4141"/>
      <c r="J4141"/>
      <c r="K4141"/>
      <c r="L4141"/>
      <c r="M4141"/>
      <c r="N4141"/>
      <c r="O4141"/>
      <c r="P4141"/>
      <c r="Q4141" s="66"/>
      <c r="R4141" s="66"/>
    </row>
    <row r="4142" spans="7:18" x14ac:dyDescent="0.25">
      <c r="G4142"/>
      <c r="H4142"/>
      <c r="I4142"/>
      <c r="J4142"/>
      <c r="K4142"/>
      <c r="L4142"/>
      <c r="M4142"/>
      <c r="N4142"/>
      <c r="O4142"/>
      <c r="P4142"/>
      <c r="Q4142" s="66"/>
      <c r="R4142" s="66"/>
    </row>
    <row r="4143" spans="7:18" x14ac:dyDescent="0.25">
      <c r="G4143"/>
      <c r="H4143"/>
      <c r="I4143"/>
      <c r="J4143"/>
      <c r="K4143"/>
      <c r="L4143"/>
      <c r="M4143"/>
      <c r="N4143"/>
      <c r="O4143"/>
      <c r="P4143"/>
      <c r="Q4143" s="66"/>
      <c r="R4143" s="66"/>
    </row>
    <row r="4144" spans="7:18" x14ac:dyDescent="0.25">
      <c r="G4144"/>
      <c r="H4144"/>
      <c r="I4144"/>
      <c r="J4144"/>
      <c r="K4144"/>
      <c r="L4144"/>
      <c r="M4144"/>
      <c r="N4144"/>
      <c r="O4144"/>
      <c r="P4144"/>
      <c r="Q4144" s="66"/>
      <c r="R4144" s="66"/>
    </row>
    <row r="4145" spans="7:18" x14ac:dyDescent="0.25">
      <c r="G4145"/>
      <c r="H4145"/>
      <c r="I4145"/>
      <c r="J4145"/>
      <c r="K4145"/>
      <c r="L4145"/>
      <c r="M4145"/>
      <c r="N4145"/>
      <c r="O4145"/>
      <c r="P4145"/>
      <c r="Q4145" s="66"/>
      <c r="R4145" s="66"/>
    </row>
    <row r="4146" spans="7:18" x14ac:dyDescent="0.25">
      <c r="G4146"/>
      <c r="H4146"/>
      <c r="I4146"/>
      <c r="J4146"/>
      <c r="K4146"/>
      <c r="L4146"/>
      <c r="M4146"/>
      <c r="N4146"/>
      <c r="O4146"/>
      <c r="P4146"/>
      <c r="Q4146" s="66"/>
      <c r="R4146" s="66"/>
    </row>
    <row r="4147" spans="7:18" x14ac:dyDescent="0.25">
      <c r="G4147"/>
      <c r="H4147"/>
      <c r="I4147"/>
      <c r="J4147"/>
      <c r="K4147"/>
      <c r="L4147"/>
      <c r="M4147"/>
      <c r="N4147"/>
      <c r="O4147"/>
      <c r="P4147"/>
      <c r="Q4147" s="66"/>
      <c r="R4147" s="66"/>
    </row>
    <row r="4148" spans="7:18" x14ac:dyDescent="0.25">
      <c r="G4148"/>
      <c r="H4148"/>
      <c r="I4148"/>
      <c r="J4148"/>
      <c r="K4148"/>
      <c r="L4148"/>
      <c r="M4148"/>
      <c r="N4148"/>
      <c r="O4148"/>
      <c r="P4148"/>
      <c r="Q4148" s="66"/>
      <c r="R4148" s="66"/>
    </row>
    <row r="4149" spans="7:18" x14ac:dyDescent="0.25">
      <c r="G4149"/>
      <c r="H4149"/>
      <c r="I4149"/>
      <c r="J4149"/>
      <c r="K4149"/>
      <c r="L4149"/>
      <c r="M4149"/>
      <c r="N4149"/>
      <c r="O4149"/>
      <c r="P4149"/>
      <c r="Q4149" s="66"/>
      <c r="R4149" s="66"/>
    </row>
    <row r="4150" spans="7:18" x14ac:dyDescent="0.25">
      <c r="G4150"/>
      <c r="H4150"/>
      <c r="I4150"/>
      <c r="J4150"/>
      <c r="K4150"/>
      <c r="L4150"/>
      <c r="M4150"/>
      <c r="N4150"/>
      <c r="O4150"/>
      <c r="P4150"/>
      <c r="Q4150" s="66"/>
      <c r="R4150" s="66"/>
    </row>
    <row r="4151" spans="7:18" x14ac:dyDescent="0.25">
      <c r="G4151"/>
      <c r="H4151"/>
      <c r="I4151"/>
      <c r="J4151"/>
      <c r="K4151"/>
      <c r="L4151"/>
      <c r="M4151"/>
      <c r="N4151"/>
      <c r="O4151"/>
      <c r="P4151"/>
      <c r="Q4151" s="66"/>
      <c r="R4151" s="66"/>
    </row>
    <row r="4152" spans="7:18" x14ac:dyDescent="0.25">
      <c r="G4152"/>
      <c r="H4152"/>
      <c r="I4152"/>
      <c r="J4152"/>
      <c r="K4152"/>
      <c r="L4152"/>
      <c r="M4152"/>
      <c r="N4152"/>
      <c r="O4152"/>
      <c r="P4152"/>
      <c r="Q4152" s="66"/>
      <c r="R4152" s="66"/>
    </row>
    <row r="4153" spans="7:18" x14ac:dyDescent="0.25">
      <c r="G4153"/>
      <c r="H4153"/>
      <c r="I4153"/>
      <c r="J4153"/>
      <c r="K4153"/>
      <c r="L4153"/>
      <c r="M4153"/>
      <c r="N4153"/>
      <c r="O4153"/>
      <c r="P4153"/>
      <c r="Q4153" s="66"/>
      <c r="R4153" s="66"/>
    </row>
    <row r="4154" spans="7:18" x14ac:dyDescent="0.25">
      <c r="G4154"/>
      <c r="H4154"/>
      <c r="I4154"/>
      <c r="J4154"/>
      <c r="K4154"/>
      <c r="L4154"/>
      <c r="M4154"/>
      <c r="N4154"/>
      <c r="O4154"/>
      <c r="P4154"/>
      <c r="Q4154" s="66"/>
      <c r="R4154" s="66"/>
    </row>
    <row r="4155" spans="7:18" x14ac:dyDescent="0.25">
      <c r="G4155"/>
      <c r="H4155"/>
      <c r="I4155"/>
      <c r="J4155"/>
      <c r="K4155"/>
      <c r="L4155"/>
      <c r="M4155"/>
      <c r="N4155"/>
      <c r="O4155"/>
      <c r="P4155"/>
      <c r="Q4155" s="66"/>
      <c r="R4155" s="66"/>
    </row>
    <row r="4156" spans="7:18" x14ac:dyDescent="0.25">
      <c r="G4156"/>
      <c r="H4156"/>
      <c r="I4156"/>
      <c r="J4156"/>
      <c r="K4156"/>
      <c r="L4156"/>
      <c r="M4156"/>
      <c r="N4156"/>
      <c r="O4156"/>
      <c r="P4156"/>
      <c r="Q4156" s="66"/>
      <c r="R4156" s="66"/>
    </row>
    <row r="4157" spans="7:18" x14ac:dyDescent="0.25">
      <c r="G4157"/>
      <c r="H4157"/>
      <c r="I4157"/>
      <c r="J4157"/>
      <c r="K4157"/>
      <c r="L4157"/>
      <c r="M4157"/>
      <c r="N4157"/>
      <c r="O4157"/>
      <c r="P4157"/>
      <c r="Q4157" s="66"/>
      <c r="R4157" s="66"/>
    </row>
    <row r="4158" spans="7:18" x14ac:dyDescent="0.25">
      <c r="G4158"/>
      <c r="H4158"/>
      <c r="I4158"/>
      <c r="J4158"/>
      <c r="K4158"/>
      <c r="L4158"/>
      <c r="M4158"/>
      <c r="N4158"/>
      <c r="O4158"/>
      <c r="P4158"/>
      <c r="Q4158" s="66"/>
      <c r="R4158" s="66"/>
    </row>
    <row r="4159" spans="7:18" x14ac:dyDescent="0.25">
      <c r="G4159"/>
      <c r="H4159"/>
      <c r="I4159"/>
      <c r="J4159"/>
      <c r="K4159"/>
      <c r="L4159"/>
      <c r="M4159"/>
      <c r="N4159"/>
      <c r="O4159"/>
      <c r="P4159"/>
      <c r="Q4159" s="66"/>
      <c r="R4159" s="66"/>
    </row>
    <row r="4160" spans="7:18" x14ac:dyDescent="0.25">
      <c r="G4160"/>
      <c r="H4160"/>
      <c r="I4160"/>
      <c r="J4160"/>
      <c r="K4160"/>
      <c r="L4160"/>
      <c r="M4160"/>
      <c r="N4160"/>
      <c r="O4160"/>
      <c r="P4160"/>
      <c r="Q4160" s="66"/>
      <c r="R4160" s="66"/>
    </row>
    <row r="4161" spans="7:18" x14ac:dyDescent="0.25">
      <c r="G4161"/>
      <c r="H4161"/>
      <c r="I4161"/>
      <c r="J4161"/>
      <c r="K4161"/>
      <c r="L4161"/>
      <c r="M4161"/>
      <c r="N4161"/>
      <c r="O4161"/>
      <c r="P4161"/>
      <c r="Q4161" s="66"/>
      <c r="R4161" s="66"/>
    </row>
    <row r="4162" spans="7:18" x14ac:dyDescent="0.25">
      <c r="G4162"/>
      <c r="H4162"/>
      <c r="I4162"/>
      <c r="J4162"/>
      <c r="K4162"/>
      <c r="L4162"/>
      <c r="M4162"/>
      <c r="N4162"/>
      <c r="O4162"/>
      <c r="P4162"/>
      <c r="Q4162" s="66"/>
      <c r="R4162" s="66"/>
    </row>
    <row r="4163" spans="7:18" x14ac:dyDescent="0.25">
      <c r="G4163"/>
      <c r="H4163"/>
      <c r="I4163"/>
      <c r="J4163"/>
      <c r="K4163"/>
      <c r="L4163"/>
      <c r="M4163"/>
      <c r="N4163"/>
      <c r="O4163"/>
      <c r="P4163"/>
      <c r="Q4163" s="66"/>
      <c r="R4163" s="66"/>
    </row>
    <row r="4164" spans="7:18" x14ac:dyDescent="0.25">
      <c r="G4164"/>
      <c r="H4164"/>
      <c r="I4164"/>
      <c r="J4164"/>
      <c r="K4164"/>
      <c r="L4164"/>
      <c r="M4164"/>
      <c r="N4164"/>
      <c r="O4164"/>
      <c r="P4164"/>
      <c r="Q4164" s="66"/>
      <c r="R4164" s="66"/>
    </row>
    <row r="4165" spans="7:18" x14ac:dyDescent="0.25">
      <c r="G4165"/>
      <c r="H4165"/>
      <c r="I4165"/>
      <c r="J4165"/>
      <c r="K4165"/>
      <c r="L4165"/>
      <c r="M4165"/>
      <c r="N4165"/>
      <c r="O4165"/>
      <c r="P4165"/>
      <c r="Q4165" s="66"/>
      <c r="R4165" s="66"/>
    </row>
    <row r="4166" spans="7:18" x14ac:dyDescent="0.25">
      <c r="G4166"/>
      <c r="H4166"/>
      <c r="I4166"/>
      <c r="J4166"/>
      <c r="K4166"/>
      <c r="L4166"/>
      <c r="M4166"/>
      <c r="N4166"/>
      <c r="O4166"/>
      <c r="P4166"/>
      <c r="Q4166" s="66"/>
      <c r="R4166" s="66"/>
    </row>
    <row r="4167" spans="7:18" x14ac:dyDescent="0.25">
      <c r="G4167"/>
      <c r="H4167"/>
      <c r="I4167"/>
      <c r="J4167"/>
      <c r="K4167"/>
      <c r="L4167"/>
      <c r="M4167"/>
      <c r="N4167"/>
      <c r="O4167"/>
      <c r="P4167"/>
      <c r="Q4167" s="66"/>
      <c r="R4167" s="66"/>
    </row>
    <row r="4168" spans="7:18" x14ac:dyDescent="0.25">
      <c r="G4168"/>
      <c r="H4168"/>
      <c r="I4168"/>
      <c r="J4168"/>
      <c r="K4168"/>
      <c r="L4168"/>
      <c r="M4168"/>
      <c r="N4168"/>
      <c r="O4168"/>
      <c r="P4168"/>
      <c r="Q4168" s="66"/>
      <c r="R4168" s="66"/>
    </row>
    <row r="4169" spans="7:18" x14ac:dyDescent="0.25">
      <c r="G4169"/>
      <c r="H4169"/>
      <c r="I4169"/>
      <c r="J4169"/>
      <c r="K4169"/>
      <c r="L4169"/>
      <c r="M4169"/>
      <c r="N4169"/>
      <c r="O4169"/>
      <c r="P4169"/>
      <c r="Q4169" s="66"/>
      <c r="R4169" s="66"/>
    </row>
    <row r="4170" spans="7:18" x14ac:dyDescent="0.25">
      <c r="G4170"/>
      <c r="H4170"/>
      <c r="I4170"/>
      <c r="J4170"/>
      <c r="K4170"/>
      <c r="L4170"/>
      <c r="M4170"/>
      <c r="N4170"/>
      <c r="O4170"/>
      <c r="P4170"/>
      <c r="Q4170" s="66"/>
      <c r="R4170" s="66"/>
    </row>
    <row r="4171" spans="7:18" x14ac:dyDescent="0.25">
      <c r="G4171"/>
      <c r="H4171"/>
      <c r="I4171"/>
      <c r="J4171"/>
      <c r="K4171"/>
      <c r="L4171"/>
      <c r="M4171"/>
      <c r="N4171"/>
      <c r="O4171"/>
      <c r="P4171"/>
      <c r="Q4171" s="66"/>
      <c r="R4171" s="66"/>
    </row>
    <row r="4172" spans="7:18" x14ac:dyDescent="0.25">
      <c r="G4172"/>
      <c r="H4172"/>
      <c r="I4172"/>
      <c r="J4172"/>
      <c r="K4172"/>
      <c r="L4172"/>
      <c r="M4172"/>
      <c r="N4172"/>
      <c r="O4172"/>
      <c r="P4172"/>
      <c r="Q4172" s="66"/>
      <c r="R4172" s="66"/>
    </row>
    <row r="4173" spans="7:18" x14ac:dyDescent="0.25">
      <c r="G4173"/>
      <c r="H4173"/>
      <c r="I4173"/>
      <c r="J4173"/>
      <c r="K4173"/>
      <c r="L4173"/>
      <c r="M4173"/>
      <c r="N4173"/>
      <c r="O4173"/>
      <c r="P4173"/>
      <c r="Q4173" s="66"/>
      <c r="R4173" s="66"/>
    </row>
    <row r="4174" spans="7:18" x14ac:dyDescent="0.25">
      <c r="G4174"/>
      <c r="H4174"/>
      <c r="I4174"/>
      <c r="J4174"/>
      <c r="K4174"/>
      <c r="L4174"/>
      <c r="M4174"/>
      <c r="N4174"/>
      <c r="O4174"/>
      <c r="P4174"/>
      <c r="Q4174" s="66"/>
      <c r="R4174" s="66"/>
    </row>
    <row r="4175" spans="7:18" x14ac:dyDescent="0.25">
      <c r="G4175"/>
      <c r="H4175"/>
      <c r="I4175"/>
      <c r="J4175"/>
      <c r="K4175"/>
      <c r="L4175"/>
      <c r="M4175"/>
      <c r="N4175"/>
      <c r="O4175"/>
      <c r="P4175"/>
      <c r="Q4175" s="66"/>
      <c r="R4175" s="66"/>
    </row>
    <row r="4176" spans="7:18" x14ac:dyDescent="0.25">
      <c r="G4176"/>
      <c r="H4176"/>
      <c r="I4176"/>
      <c r="J4176"/>
      <c r="K4176"/>
      <c r="L4176"/>
      <c r="M4176"/>
      <c r="N4176"/>
      <c r="O4176"/>
      <c r="P4176"/>
      <c r="Q4176" s="66"/>
      <c r="R4176" s="66"/>
    </row>
    <row r="4177" spans="7:18" x14ac:dyDescent="0.25">
      <c r="G4177"/>
      <c r="H4177"/>
      <c r="I4177"/>
      <c r="J4177"/>
      <c r="K4177"/>
      <c r="L4177"/>
      <c r="M4177"/>
      <c r="N4177"/>
      <c r="O4177"/>
      <c r="P4177"/>
      <c r="Q4177" s="66"/>
      <c r="R4177" s="66"/>
    </row>
    <row r="4178" spans="7:18" x14ac:dyDescent="0.25">
      <c r="G4178"/>
      <c r="H4178"/>
      <c r="I4178"/>
      <c r="J4178"/>
      <c r="K4178"/>
      <c r="L4178"/>
      <c r="M4178"/>
      <c r="N4178"/>
      <c r="O4178"/>
      <c r="P4178"/>
      <c r="Q4178" s="66"/>
      <c r="R4178" s="66"/>
    </row>
    <row r="4179" spans="7:18" x14ac:dyDescent="0.25">
      <c r="G4179"/>
      <c r="H4179"/>
      <c r="I4179"/>
      <c r="J4179"/>
      <c r="K4179"/>
      <c r="L4179"/>
      <c r="M4179"/>
      <c r="N4179"/>
      <c r="O4179"/>
      <c r="P4179"/>
      <c r="Q4179" s="66"/>
      <c r="R4179" s="66"/>
    </row>
    <row r="4180" spans="7:18" x14ac:dyDescent="0.25">
      <c r="G4180"/>
      <c r="H4180"/>
      <c r="I4180"/>
      <c r="J4180"/>
      <c r="K4180"/>
      <c r="L4180"/>
      <c r="M4180"/>
      <c r="N4180"/>
      <c r="O4180"/>
      <c r="P4180"/>
      <c r="Q4180" s="66"/>
      <c r="R4180" s="66"/>
    </row>
    <row r="4181" spans="7:18" x14ac:dyDescent="0.25">
      <c r="G4181"/>
      <c r="H4181"/>
      <c r="I4181"/>
      <c r="J4181"/>
      <c r="K4181"/>
      <c r="L4181"/>
      <c r="M4181"/>
      <c r="N4181"/>
      <c r="O4181"/>
      <c r="P4181"/>
      <c r="Q4181" s="66"/>
      <c r="R4181" s="66"/>
    </row>
    <row r="4182" spans="7:18" x14ac:dyDescent="0.25">
      <c r="G4182"/>
      <c r="H4182"/>
      <c r="I4182"/>
      <c r="J4182"/>
      <c r="K4182"/>
      <c r="L4182"/>
      <c r="M4182"/>
      <c r="N4182"/>
      <c r="O4182"/>
      <c r="P4182"/>
      <c r="Q4182" s="66"/>
      <c r="R4182" s="66"/>
    </row>
    <row r="4183" spans="7:18" x14ac:dyDescent="0.25">
      <c r="G4183"/>
      <c r="H4183"/>
      <c r="I4183"/>
      <c r="J4183"/>
      <c r="K4183"/>
      <c r="L4183"/>
      <c r="M4183"/>
      <c r="N4183"/>
      <c r="O4183"/>
      <c r="P4183"/>
      <c r="Q4183" s="66"/>
      <c r="R4183" s="66"/>
    </row>
    <row r="4184" spans="7:18" x14ac:dyDescent="0.25">
      <c r="G4184"/>
      <c r="H4184"/>
      <c r="I4184"/>
      <c r="J4184"/>
      <c r="K4184"/>
      <c r="L4184"/>
      <c r="M4184"/>
      <c r="N4184"/>
      <c r="O4184"/>
      <c r="P4184"/>
      <c r="Q4184" s="66"/>
      <c r="R4184" s="66"/>
    </row>
    <row r="4185" spans="7:18" x14ac:dyDescent="0.25">
      <c r="G4185"/>
      <c r="H4185"/>
      <c r="I4185"/>
      <c r="J4185"/>
      <c r="K4185"/>
      <c r="L4185"/>
      <c r="M4185"/>
      <c r="N4185"/>
      <c r="O4185"/>
      <c r="P4185"/>
      <c r="Q4185" s="66"/>
      <c r="R4185" s="66"/>
    </row>
    <row r="4186" spans="7:18" x14ac:dyDescent="0.25">
      <c r="G4186"/>
      <c r="H4186"/>
      <c r="I4186"/>
      <c r="J4186"/>
      <c r="K4186"/>
      <c r="L4186"/>
      <c r="M4186"/>
      <c r="N4186"/>
      <c r="O4186"/>
      <c r="P4186"/>
      <c r="Q4186" s="66"/>
      <c r="R4186" s="66"/>
    </row>
    <row r="4187" spans="7:18" x14ac:dyDescent="0.25">
      <c r="G4187"/>
      <c r="H4187"/>
      <c r="I4187"/>
      <c r="J4187"/>
      <c r="K4187"/>
      <c r="L4187"/>
      <c r="M4187"/>
      <c r="N4187"/>
      <c r="O4187"/>
      <c r="P4187"/>
      <c r="Q4187" s="66"/>
      <c r="R4187" s="66"/>
    </row>
    <row r="4188" spans="7:18" x14ac:dyDescent="0.25">
      <c r="G4188"/>
      <c r="H4188"/>
      <c r="I4188"/>
      <c r="J4188"/>
      <c r="K4188"/>
      <c r="L4188"/>
      <c r="M4188"/>
      <c r="N4188"/>
      <c r="O4188"/>
      <c r="P4188"/>
      <c r="Q4188" s="66"/>
      <c r="R4188" s="66"/>
    </row>
    <row r="4189" spans="7:18" x14ac:dyDescent="0.25">
      <c r="G4189"/>
      <c r="H4189"/>
      <c r="I4189"/>
      <c r="J4189"/>
      <c r="K4189"/>
      <c r="L4189"/>
      <c r="M4189"/>
      <c r="N4189"/>
      <c r="O4189"/>
      <c r="P4189"/>
      <c r="Q4189" s="66"/>
      <c r="R4189" s="66"/>
    </row>
    <row r="4190" spans="7:18" x14ac:dyDescent="0.25">
      <c r="G4190"/>
      <c r="H4190"/>
      <c r="I4190"/>
      <c r="J4190"/>
      <c r="K4190"/>
      <c r="L4190"/>
      <c r="M4190"/>
      <c r="N4190"/>
      <c r="O4190"/>
      <c r="P4190"/>
      <c r="Q4190" s="66"/>
      <c r="R4190" s="66"/>
    </row>
    <row r="4191" spans="7:18" x14ac:dyDescent="0.25">
      <c r="G4191"/>
      <c r="H4191"/>
      <c r="I4191"/>
      <c r="J4191"/>
      <c r="K4191"/>
      <c r="L4191"/>
      <c r="M4191"/>
      <c r="N4191"/>
      <c r="O4191"/>
      <c r="P4191"/>
      <c r="Q4191" s="66"/>
      <c r="R4191" s="66"/>
    </row>
    <row r="4192" spans="7:18" x14ac:dyDescent="0.25">
      <c r="G4192"/>
      <c r="H4192"/>
      <c r="I4192"/>
      <c r="J4192"/>
      <c r="K4192"/>
      <c r="L4192"/>
      <c r="M4192"/>
      <c r="N4192"/>
      <c r="O4192"/>
      <c r="P4192"/>
      <c r="Q4192" s="66"/>
      <c r="R4192" s="66"/>
    </row>
    <row r="4193" spans="7:18" x14ac:dyDescent="0.25">
      <c r="G4193"/>
      <c r="H4193"/>
      <c r="I4193"/>
      <c r="J4193"/>
      <c r="K4193"/>
      <c r="L4193"/>
      <c r="M4193"/>
      <c r="N4193"/>
      <c r="O4193"/>
      <c r="P4193"/>
      <c r="Q4193" s="66"/>
      <c r="R4193" s="66"/>
    </row>
    <row r="4194" spans="7:18" x14ac:dyDescent="0.25">
      <c r="G4194"/>
      <c r="H4194"/>
      <c r="I4194"/>
      <c r="J4194"/>
      <c r="K4194"/>
      <c r="L4194"/>
      <c r="M4194"/>
      <c r="N4194"/>
      <c r="O4194"/>
      <c r="P4194"/>
      <c r="Q4194" s="66"/>
      <c r="R4194" s="66"/>
    </row>
    <row r="4195" spans="7:18" x14ac:dyDescent="0.25">
      <c r="G4195"/>
      <c r="H4195"/>
      <c r="I4195"/>
      <c r="J4195"/>
      <c r="K4195"/>
      <c r="L4195"/>
      <c r="M4195"/>
      <c r="N4195"/>
      <c r="O4195"/>
      <c r="P4195"/>
      <c r="Q4195" s="66"/>
      <c r="R4195" s="66"/>
    </row>
    <row r="4196" spans="7:18" x14ac:dyDescent="0.25">
      <c r="G4196"/>
      <c r="H4196"/>
      <c r="I4196"/>
      <c r="J4196"/>
      <c r="K4196"/>
      <c r="L4196"/>
      <c r="M4196"/>
      <c r="N4196"/>
      <c r="O4196"/>
      <c r="P4196"/>
      <c r="Q4196" s="66"/>
      <c r="R4196" s="66"/>
    </row>
    <row r="4197" spans="7:18" x14ac:dyDescent="0.25">
      <c r="G4197"/>
      <c r="H4197"/>
      <c r="I4197"/>
      <c r="J4197"/>
      <c r="K4197"/>
      <c r="L4197"/>
      <c r="M4197"/>
      <c r="N4197"/>
      <c r="O4197"/>
      <c r="P4197"/>
      <c r="Q4197" s="66"/>
      <c r="R4197" s="66"/>
    </row>
    <row r="4198" spans="7:18" x14ac:dyDescent="0.25">
      <c r="G4198"/>
      <c r="H4198"/>
      <c r="I4198"/>
      <c r="J4198"/>
      <c r="K4198"/>
      <c r="L4198"/>
      <c r="M4198"/>
      <c r="N4198"/>
      <c r="O4198"/>
      <c r="P4198"/>
      <c r="Q4198" s="66"/>
      <c r="R4198" s="66"/>
    </row>
    <row r="4199" spans="7:18" x14ac:dyDescent="0.25">
      <c r="G4199"/>
      <c r="H4199"/>
      <c r="I4199"/>
      <c r="J4199"/>
      <c r="K4199"/>
      <c r="L4199"/>
      <c r="M4199"/>
      <c r="N4199"/>
      <c r="O4199"/>
      <c r="P4199"/>
      <c r="Q4199" s="66"/>
      <c r="R4199" s="66"/>
    </row>
    <row r="4200" spans="7:18" x14ac:dyDescent="0.25">
      <c r="G4200"/>
      <c r="H4200"/>
      <c r="I4200"/>
      <c r="J4200"/>
      <c r="K4200"/>
      <c r="L4200"/>
      <c r="M4200"/>
      <c r="N4200"/>
      <c r="O4200"/>
      <c r="P4200"/>
      <c r="Q4200" s="66"/>
      <c r="R4200" s="66"/>
    </row>
    <row r="4201" spans="7:18" x14ac:dyDescent="0.25">
      <c r="G4201"/>
      <c r="H4201"/>
      <c r="I4201"/>
      <c r="J4201"/>
      <c r="K4201"/>
      <c r="L4201"/>
      <c r="M4201"/>
      <c r="N4201"/>
      <c r="O4201"/>
      <c r="P4201"/>
      <c r="Q4201" s="66"/>
      <c r="R4201" s="66"/>
    </row>
    <row r="4202" spans="7:18" x14ac:dyDescent="0.25">
      <c r="G4202"/>
      <c r="H4202"/>
      <c r="I4202"/>
      <c r="J4202"/>
      <c r="K4202"/>
      <c r="L4202"/>
      <c r="M4202"/>
      <c r="N4202"/>
      <c r="O4202"/>
      <c r="P4202"/>
      <c r="Q4202" s="66"/>
      <c r="R4202" s="66"/>
    </row>
    <row r="4203" spans="7:18" x14ac:dyDescent="0.25">
      <c r="G4203"/>
      <c r="H4203"/>
      <c r="I4203"/>
      <c r="J4203"/>
      <c r="K4203"/>
      <c r="L4203"/>
      <c r="M4203"/>
      <c r="N4203"/>
      <c r="O4203"/>
      <c r="P4203"/>
      <c r="Q4203" s="66"/>
      <c r="R4203" s="66"/>
    </row>
    <row r="4204" spans="7:18" x14ac:dyDescent="0.25">
      <c r="G4204"/>
      <c r="H4204"/>
      <c r="I4204"/>
      <c r="J4204"/>
      <c r="K4204"/>
      <c r="L4204"/>
      <c r="M4204"/>
      <c r="N4204"/>
      <c r="O4204"/>
      <c r="P4204"/>
      <c r="Q4204" s="66"/>
      <c r="R4204" s="66"/>
    </row>
    <row r="4205" spans="7:18" x14ac:dyDescent="0.25">
      <c r="G4205"/>
      <c r="H4205"/>
      <c r="I4205"/>
      <c r="J4205"/>
      <c r="K4205"/>
      <c r="L4205"/>
      <c r="M4205"/>
      <c r="N4205"/>
      <c r="O4205"/>
      <c r="P4205"/>
      <c r="Q4205" s="66"/>
      <c r="R4205" s="66"/>
    </row>
    <row r="4206" spans="7:18" x14ac:dyDescent="0.25">
      <c r="G4206"/>
      <c r="H4206"/>
      <c r="I4206"/>
      <c r="J4206"/>
      <c r="K4206"/>
      <c r="L4206"/>
      <c r="M4206"/>
      <c r="N4206"/>
      <c r="O4206"/>
      <c r="P4206"/>
      <c r="Q4206" s="66"/>
      <c r="R4206" s="66"/>
    </row>
    <row r="4207" spans="7:18" x14ac:dyDescent="0.25">
      <c r="G4207"/>
      <c r="H4207"/>
      <c r="I4207"/>
      <c r="J4207"/>
      <c r="K4207"/>
      <c r="L4207"/>
      <c r="M4207"/>
      <c r="N4207"/>
      <c r="O4207"/>
      <c r="P4207"/>
      <c r="Q4207" s="66"/>
      <c r="R4207" s="66"/>
    </row>
    <row r="4208" spans="7:18" x14ac:dyDescent="0.25">
      <c r="G4208"/>
      <c r="H4208"/>
      <c r="I4208"/>
      <c r="J4208"/>
      <c r="K4208"/>
      <c r="L4208"/>
      <c r="M4208"/>
      <c r="N4208"/>
      <c r="O4208"/>
      <c r="P4208"/>
      <c r="Q4208" s="66"/>
      <c r="R4208" s="66"/>
    </row>
    <row r="4209" spans="7:18" x14ac:dyDescent="0.25">
      <c r="G4209"/>
      <c r="H4209"/>
      <c r="I4209"/>
      <c r="J4209"/>
      <c r="K4209"/>
      <c r="L4209"/>
      <c r="M4209"/>
      <c r="N4209"/>
      <c r="O4209"/>
      <c r="P4209"/>
      <c r="Q4209" s="66"/>
      <c r="R4209" s="66"/>
    </row>
    <row r="4210" spans="7:18" x14ac:dyDescent="0.25">
      <c r="G4210"/>
      <c r="H4210"/>
      <c r="I4210"/>
      <c r="J4210"/>
      <c r="K4210"/>
      <c r="L4210"/>
      <c r="M4210"/>
      <c r="N4210"/>
      <c r="O4210"/>
      <c r="P4210"/>
      <c r="Q4210" s="66"/>
      <c r="R4210" s="66"/>
    </row>
    <row r="4211" spans="7:18" x14ac:dyDescent="0.25">
      <c r="G4211"/>
      <c r="H4211"/>
      <c r="I4211"/>
      <c r="J4211"/>
      <c r="K4211"/>
      <c r="L4211"/>
      <c r="M4211"/>
      <c r="N4211"/>
      <c r="O4211"/>
      <c r="P4211"/>
      <c r="Q4211" s="66"/>
      <c r="R4211" s="66"/>
    </row>
    <row r="4212" spans="7:18" x14ac:dyDescent="0.25">
      <c r="G4212"/>
      <c r="H4212"/>
      <c r="I4212"/>
      <c r="J4212"/>
      <c r="K4212"/>
      <c r="L4212"/>
      <c r="M4212"/>
      <c r="N4212"/>
      <c r="O4212"/>
      <c r="P4212"/>
      <c r="Q4212" s="66"/>
      <c r="R4212" s="66"/>
    </row>
    <row r="4213" spans="7:18" x14ac:dyDescent="0.25">
      <c r="G4213"/>
      <c r="H4213"/>
      <c r="I4213"/>
      <c r="J4213"/>
      <c r="K4213"/>
      <c r="L4213"/>
      <c r="M4213"/>
      <c r="N4213"/>
      <c r="O4213"/>
      <c r="P4213"/>
      <c r="Q4213" s="66"/>
      <c r="R4213" s="66"/>
    </row>
    <row r="4214" spans="7:18" x14ac:dyDescent="0.25">
      <c r="G4214"/>
      <c r="H4214"/>
      <c r="I4214"/>
      <c r="J4214"/>
      <c r="K4214"/>
      <c r="L4214"/>
      <c r="M4214"/>
      <c r="N4214"/>
      <c r="O4214"/>
      <c r="P4214"/>
      <c r="Q4214" s="66"/>
      <c r="R4214" s="66"/>
    </row>
    <row r="4215" spans="7:18" x14ac:dyDescent="0.25">
      <c r="G4215"/>
      <c r="H4215"/>
      <c r="I4215"/>
      <c r="J4215"/>
      <c r="K4215"/>
      <c r="L4215"/>
      <c r="M4215"/>
      <c r="N4215"/>
      <c r="O4215"/>
      <c r="P4215"/>
      <c r="Q4215" s="66"/>
      <c r="R4215" s="66"/>
    </row>
    <row r="4216" spans="7:18" x14ac:dyDescent="0.25">
      <c r="G4216"/>
      <c r="H4216"/>
      <c r="I4216"/>
      <c r="J4216"/>
      <c r="K4216"/>
      <c r="L4216"/>
      <c r="M4216"/>
      <c r="N4216"/>
      <c r="O4216"/>
      <c r="P4216"/>
      <c r="Q4216" s="66"/>
      <c r="R4216" s="66"/>
    </row>
    <row r="4217" spans="7:18" x14ac:dyDescent="0.25">
      <c r="G4217"/>
      <c r="H4217"/>
      <c r="I4217"/>
      <c r="J4217"/>
      <c r="K4217"/>
      <c r="L4217"/>
      <c r="M4217"/>
      <c r="N4217"/>
      <c r="O4217"/>
      <c r="P4217"/>
      <c r="Q4217" s="66"/>
      <c r="R4217" s="66"/>
    </row>
    <row r="4218" spans="7:18" x14ac:dyDescent="0.25">
      <c r="G4218"/>
      <c r="H4218"/>
      <c r="I4218"/>
      <c r="J4218"/>
      <c r="K4218"/>
      <c r="L4218"/>
      <c r="M4218"/>
      <c r="N4218"/>
      <c r="O4218"/>
      <c r="P4218"/>
      <c r="Q4218" s="66"/>
      <c r="R4218" s="66"/>
    </row>
    <row r="4219" spans="7:18" x14ac:dyDescent="0.25">
      <c r="G4219"/>
      <c r="H4219"/>
      <c r="I4219"/>
      <c r="J4219"/>
      <c r="K4219"/>
      <c r="L4219"/>
      <c r="M4219"/>
      <c r="N4219"/>
      <c r="O4219"/>
      <c r="P4219"/>
      <c r="Q4219" s="66"/>
      <c r="R4219" s="66"/>
    </row>
    <row r="4220" spans="7:18" x14ac:dyDescent="0.25">
      <c r="G4220"/>
      <c r="H4220"/>
      <c r="I4220"/>
      <c r="J4220"/>
      <c r="K4220"/>
      <c r="L4220"/>
      <c r="M4220"/>
      <c r="N4220"/>
      <c r="O4220"/>
      <c r="P4220"/>
      <c r="Q4220" s="66"/>
      <c r="R4220" s="66"/>
    </row>
    <row r="4221" spans="7:18" x14ac:dyDescent="0.25">
      <c r="G4221"/>
      <c r="H4221"/>
      <c r="I4221"/>
      <c r="J4221"/>
      <c r="K4221"/>
      <c r="L4221"/>
      <c r="M4221"/>
      <c r="N4221"/>
      <c r="O4221"/>
      <c r="P4221"/>
      <c r="Q4221" s="66"/>
      <c r="R4221" s="66"/>
    </row>
    <row r="4222" spans="7:18" x14ac:dyDescent="0.25">
      <c r="G4222"/>
      <c r="H4222"/>
      <c r="I4222"/>
      <c r="J4222"/>
      <c r="K4222"/>
      <c r="L4222"/>
      <c r="M4222"/>
      <c r="N4222"/>
      <c r="O4222"/>
      <c r="P4222"/>
      <c r="Q4222" s="66"/>
      <c r="R4222" s="66"/>
    </row>
    <row r="4223" spans="7:18" x14ac:dyDescent="0.25">
      <c r="G4223"/>
      <c r="H4223"/>
      <c r="I4223"/>
      <c r="J4223"/>
      <c r="K4223"/>
      <c r="L4223"/>
      <c r="M4223"/>
      <c r="N4223"/>
      <c r="O4223"/>
      <c r="P4223"/>
      <c r="Q4223" s="66"/>
      <c r="R4223" s="66"/>
    </row>
    <row r="4224" spans="7:18" x14ac:dyDescent="0.25">
      <c r="G4224"/>
      <c r="H4224"/>
      <c r="I4224"/>
      <c r="J4224"/>
      <c r="K4224"/>
      <c r="L4224"/>
      <c r="M4224"/>
      <c r="N4224"/>
      <c r="O4224"/>
      <c r="P4224"/>
      <c r="Q4224" s="66"/>
      <c r="R4224" s="66"/>
    </row>
    <row r="4225" spans="7:18" x14ac:dyDescent="0.25">
      <c r="G4225"/>
      <c r="H4225"/>
      <c r="I4225"/>
      <c r="J4225"/>
      <c r="K4225"/>
      <c r="L4225"/>
      <c r="M4225"/>
      <c r="N4225"/>
      <c r="O4225"/>
      <c r="P4225"/>
      <c r="Q4225" s="66"/>
      <c r="R4225" s="66"/>
    </row>
    <row r="4226" spans="7:18" x14ac:dyDescent="0.25">
      <c r="G4226"/>
      <c r="H4226"/>
      <c r="I4226"/>
      <c r="J4226"/>
      <c r="K4226"/>
      <c r="L4226"/>
      <c r="M4226"/>
      <c r="N4226"/>
      <c r="O4226"/>
      <c r="P4226"/>
      <c r="Q4226" s="66"/>
      <c r="R4226" s="66"/>
    </row>
    <row r="4227" spans="7:18" x14ac:dyDescent="0.25">
      <c r="G4227"/>
      <c r="H4227"/>
      <c r="I4227"/>
      <c r="J4227"/>
      <c r="K4227"/>
      <c r="L4227"/>
      <c r="M4227"/>
      <c r="N4227"/>
      <c r="O4227"/>
      <c r="P4227"/>
      <c r="Q4227" s="66"/>
      <c r="R4227" s="66"/>
    </row>
    <row r="4228" spans="7:18" x14ac:dyDescent="0.25">
      <c r="G4228"/>
      <c r="H4228"/>
      <c r="I4228"/>
      <c r="J4228"/>
      <c r="K4228"/>
      <c r="L4228"/>
      <c r="M4228"/>
      <c r="N4228"/>
      <c r="O4228"/>
      <c r="P4228"/>
      <c r="Q4228" s="66"/>
      <c r="R4228" s="66"/>
    </row>
    <row r="4229" spans="7:18" x14ac:dyDescent="0.25">
      <c r="G4229"/>
      <c r="H4229"/>
      <c r="I4229"/>
      <c r="J4229"/>
      <c r="K4229"/>
      <c r="L4229"/>
      <c r="M4229"/>
      <c r="N4229"/>
      <c r="O4229"/>
      <c r="P4229"/>
      <c r="Q4229" s="66"/>
      <c r="R4229" s="66"/>
    </row>
    <row r="4230" spans="7:18" x14ac:dyDescent="0.25">
      <c r="G4230"/>
      <c r="H4230"/>
      <c r="I4230"/>
      <c r="J4230"/>
      <c r="K4230"/>
      <c r="L4230"/>
      <c r="M4230"/>
      <c r="N4230"/>
      <c r="O4230"/>
      <c r="P4230"/>
      <c r="Q4230" s="66"/>
      <c r="R4230" s="66"/>
    </row>
    <row r="4231" spans="7:18" x14ac:dyDescent="0.25">
      <c r="G4231"/>
      <c r="H4231"/>
      <c r="I4231"/>
      <c r="J4231"/>
      <c r="K4231"/>
      <c r="L4231"/>
      <c r="M4231"/>
      <c r="N4231"/>
      <c r="O4231"/>
      <c r="P4231"/>
      <c r="Q4231" s="66"/>
      <c r="R4231" s="66"/>
    </row>
    <row r="4232" spans="7:18" x14ac:dyDescent="0.25">
      <c r="G4232"/>
      <c r="H4232"/>
      <c r="I4232"/>
      <c r="J4232"/>
      <c r="K4232"/>
      <c r="L4232"/>
      <c r="M4232"/>
      <c r="N4232"/>
      <c r="O4232"/>
      <c r="P4232"/>
      <c r="Q4232" s="66"/>
      <c r="R4232" s="66"/>
    </row>
    <row r="4233" spans="7:18" x14ac:dyDescent="0.25">
      <c r="G4233"/>
      <c r="H4233"/>
      <c r="I4233"/>
      <c r="J4233"/>
      <c r="K4233"/>
      <c r="L4233"/>
      <c r="M4233"/>
      <c r="N4233"/>
      <c r="O4233"/>
      <c r="P4233"/>
      <c r="Q4233" s="66"/>
      <c r="R4233" s="66"/>
    </row>
    <row r="4234" spans="7:18" x14ac:dyDescent="0.25">
      <c r="G4234"/>
      <c r="H4234"/>
      <c r="I4234"/>
      <c r="J4234"/>
      <c r="K4234"/>
      <c r="L4234"/>
      <c r="M4234"/>
      <c r="N4234"/>
      <c r="O4234"/>
      <c r="P4234"/>
      <c r="Q4234" s="66"/>
      <c r="R4234" s="66"/>
    </row>
    <row r="4235" spans="7:18" x14ac:dyDescent="0.25">
      <c r="G4235"/>
      <c r="H4235"/>
      <c r="I4235"/>
      <c r="J4235"/>
      <c r="K4235"/>
      <c r="L4235"/>
      <c r="M4235"/>
      <c r="N4235"/>
      <c r="O4235"/>
      <c r="P4235"/>
      <c r="Q4235" s="66"/>
      <c r="R4235" s="66"/>
    </row>
    <row r="4236" spans="7:18" x14ac:dyDescent="0.25">
      <c r="G4236"/>
      <c r="H4236"/>
      <c r="I4236"/>
      <c r="J4236"/>
      <c r="K4236"/>
      <c r="L4236"/>
      <c r="M4236"/>
      <c r="N4236"/>
      <c r="O4236"/>
      <c r="P4236"/>
      <c r="Q4236" s="66"/>
      <c r="R4236" s="66"/>
    </row>
    <row r="4237" spans="7:18" x14ac:dyDescent="0.25">
      <c r="G4237"/>
      <c r="H4237"/>
      <c r="I4237"/>
      <c r="J4237"/>
      <c r="K4237"/>
      <c r="L4237"/>
      <c r="M4237"/>
      <c r="N4237"/>
      <c r="O4237"/>
      <c r="P4237"/>
      <c r="Q4237" s="66"/>
      <c r="R4237" s="66"/>
    </row>
    <row r="4238" spans="7:18" x14ac:dyDescent="0.25">
      <c r="G4238"/>
      <c r="H4238"/>
      <c r="I4238"/>
      <c r="J4238"/>
      <c r="K4238"/>
      <c r="L4238"/>
      <c r="M4238"/>
      <c r="N4238"/>
      <c r="O4238"/>
      <c r="P4238"/>
      <c r="Q4238" s="66"/>
      <c r="R4238" s="66"/>
    </row>
    <row r="4239" spans="7:18" x14ac:dyDescent="0.25">
      <c r="G4239"/>
      <c r="H4239"/>
      <c r="I4239"/>
      <c r="J4239"/>
      <c r="K4239"/>
      <c r="L4239"/>
      <c r="M4239"/>
      <c r="N4239"/>
      <c r="O4239"/>
      <c r="P4239"/>
      <c r="Q4239" s="66"/>
      <c r="R4239" s="66"/>
    </row>
    <row r="4240" spans="7:18" x14ac:dyDescent="0.25">
      <c r="G4240"/>
      <c r="H4240"/>
      <c r="I4240"/>
      <c r="J4240"/>
      <c r="K4240"/>
      <c r="L4240"/>
      <c r="M4240"/>
      <c r="N4240"/>
      <c r="O4240"/>
      <c r="P4240"/>
      <c r="Q4240" s="66"/>
      <c r="R4240" s="66"/>
    </row>
    <row r="4241" spans="7:18" x14ac:dyDescent="0.25">
      <c r="G4241"/>
      <c r="H4241"/>
      <c r="I4241"/>
      <c r="J4241"/>
      <c r="K4241"/>
      <c r="L4241"/>
      <c r="M4241"/>
      <c r="N4241"/>
      <c r="O4241"/>
      <c r="P4241"/>
      <c r="Q4241" s="66"/>
      <c r="R4241" s="66"/>
    </row>
    <row r="4242" spans="7:18" x14ac:dyDescent="0.25">
      <c r="G4242"/>
      <c r="H4242"/>
      <c r="I4242"/>
      <c r="J4242"/>
      <c r="K4242"/>
      <c r="L4242"/>
      <c r="M4242"/>
      <c r="N4242"/>
      <c r="O4242"/>
      <c r="P4242"/>
      <c r="Q4242" s="66"/>
      <c r="R4242" s="66"/>
    </row>
    <row r="4243" spans="7:18" x14ac:dyDescent="0.25">
      <c r="G4243"/>
      <c r="H4243"/>
      <c r="I4243"/>
      <c r="J4243"/>
      <c r="K4243"/>
      <c r="L4243"/>
      <c r="M4243"/>
      <c r="N4243"/>
      <c r="O4243"/>
      <c r="P4243"/>
      <c r="Q4243" s="66"/>
      <c r="R4243" s="66"/>
    </row>
    <row r="4244" spans="7:18" x14ac:dyDescent="0.25">
      <c r="G4244"/>
      <c r="H4244"/>
      <c r="I4244"/>
      <c r="J4244"/>
      <c r="K4244"/>
      <c r="L4244"/>
      <c r="M4244"/>
      <c r="N4244"/>
      <c r="O4244"/>
      <c r="P4244"/>
      <c r="Q4244" s="66"/>
      <c r="R4244" s="66"/>
    </row>
    <row r="4245" spans="7:18" x14ac:dyDescent="0.25">
      <c r="G4245"/>
      <c r="H4245"/>
      <c r="I4245"/>
      <c r="J4245"/>
      <c r="K4245"/>
      <c r="L4245"/>
      <c r="M4245"/>
      <c r="N4245"/>
      <c r="O4245"/>
      <c r="P4245"/>
      <c r="Q4245" s="66"/>
      <c r="R4245" s="66"/>
    </row>
    <row r="4246" spans="7:18" x14ac:dyDescent="0.25">
      <c r="G4246"/>
      <c r="H4246"/>
      <c r="I4246"/>
      <c r="J4246"/>
      <c r="K4246"/>
      <c r="L4246"/>
      <c r="M4246"/>
      <c r="N4246"/>
      <c r="O4246"/>
      <c r="P4246"/>
      <c r="Q4246" s="66"/>
      <c r="R4246" s="66"/>
    </row>
    <row r="4247" spans="7:18" x14ac:dyDescent="0.25">
      <c r="G4247"/>
      <c r="H4247"/>
      <c r="I4247"/>
      <c r="J4247"/>
      <c r="K4247"/>
      <c r="L4247"/>
      <c r="M4247"/>
      <c r="N4247"/>
      <c r="O4247"/>
      <c r="P4247"/>
      <c r="Q4247" s="66"/>
      <c r="R4247" s="66"/>
    </row>
    <row r="4248" spans="7:18" x14ac:dyDescent="0.25">
      <c r="G4248"/>
      <c r="H4248"/>
      <c r="I4248"/>
      <c r="J4248"/>
      <c r="K4248"/>
      <c r="L4248"/>
      <c r="M4248"/>
      <c r="N4248"/>
      <c r="O4248"/>
      <c r="P4248"/>
      <c r="Q4248" s="66"/>
      <c r="R4248" s="66"/>
    </row>
    <row r="4249" spans="7:18" x14ac:dyDescent="0.25">
      <c r="G4249"/>
      <c r="H4249"/>
      <c r="I4249"/>
      <c r="J4249"/>
      <c r="K4249"/>
      <c r="L4249"/>
      <c r="M4249"/>
      <c r="N4249"/>
      <c r="O4249"/>
      <c r="P4249"/>
      <c r="Q4249" s="66"/>
      <c r="R4249" s="66"/>
    </row>
    <row r="4250" spans="7:18" x14ac:dyDescent="0.25">
      <c r="G4250"/>
      <c r="H4250"/>
      <c r="I4250"/>
      <c r="J4250"/>
      <c r="K4250"/>
      <c r="L4250"/>
      <c r="M4250"/>
      <c r="N4250"/>
      <c r="O4250"/>
      <c r="P4250"/>
      <c r="Q4250" s="66"/>
      <c r="R4250" s="66"/>
    </row>
    <row r="4251" spans="7:18" x14ac:dyDescent="0.25">
      <c r="G4251"/>
      <c r="H4251"/>
      <c r="I4251"/>
      <c r="J4251"/>
      <c r="K4251"/>
      <c r="L4251"/>
      <c r="M4251"/>
      <c r="N4251"/>
      <c r="O4251"/>
      <c r="P4251"/>
      <c r="Q4251" s="66"/>
      <c r="R4251" s="66"/>
    </row>
    <row r="4252" spans="7:18" x14ac:dyDescent="0.25">
      <c r="G4252"/>
      <c r="H4252"/>
      <c r="I4252"/>
      <c r="J4252"/>
      <c r="K4252"/>
      <c r="L4252"/>
      <c r="M4252"/>
      <c r="N4252"/>
      <c r="O4252"/>
      <c r="P4252"/>
      <c r="Q4252" s="66"/>
      <c r="R4252" s="66"/>
    </row>
    <row r="4253" spans="7:18" x14ac:dyDescent="0.25">
      <c r="G4253"/>
      <c r="H4253"/>
      <c r="I4253"/>
      <c r="J4253"/>
      <c r="K4253"/>
      <c r="L4253"/>
      <c r="M4253"/>
      <c r="N4253"/>
      <c r="O4253"/>
      <c r="P4253"/>
      <c r="Q4253" s="66"/>
      <c r="R4253" s="66"/>
    </row>
    <row r="4254" spans="7:18" x14ac:dyDescent="0.25">
      <c r="G4254"/>
      <c r="H4254"/>
      <c r="I4254"/>
      <c r="J4254"/>
      <c r="K4254"/>
      <c r="L4254"/>
      <c r="M4254"/>
      <c r="N4254"/>
      <c r="O4254"/>
      <c r="P4254"/>
      <c r="Q4254" s="66"/>
      <c r="R4254" s="66"/>
    </row>
    <row r="4255" spans="7:18" x14ac:dyDescent="0.25">
      <c r="G4255"/>
      <c r="H4255"/>
      <c r="I4255"/>
      <c r="J4255"/>
      <c r="K4255"/>
      <c r="L4255"/>
      <c r="M4255"/>
      <c r="N4255"/>
      <c r="O4255"/>
      <c r="P4255"/>
      <c r="Q4255" s="66"/>
      <c r="R4255" s="66"/>
    </row>
    <row r="4256" spans="7:18" x14ac:dyDescent="0.25">
      <c r="G4256"/>
      <c r="H4256"/>
      <c r="I4256"/>
      <c r="J4256"/>
      <c r="K4256"/>
      <c r="L4256"/>
      <c r="M4256"/>
      <c r="N4256"/>
      <c r="O4256"/>
      <c r="P4256"/>
      <c r="Q4256" s="66"/>
      <c r="R4256" s="66"/>
    </row>
    <row r="4257" spans="7:18" x14ac:dyDescent="0.25">
      <c r="G4257"/>
      <c r="H4257"/>
      <c r="I4257"/>
      <c r="J4257"/>
      <c r="K4257"/>
      <c r="L4257"/>
      <c r="M4257"/>
      <c r="N4257"/>
      <c r="O4257"/>
      <c r="P4257"/>
      <c r="Q4257" s="66"/>
      <c r="R4257" s="66"/>
    </row>
    <row r="4258" spans="7:18" x14ac:dyDescent="0.25">
      <c r="G4258"/>
      <c r="H4258"/>
      <c r="I4258"/>
      <c r="J4258"/>
      <c r="K4258"/>
      <c r="L4258"/>
      <c r="M4258"/>
      <c r="N4258"/>
      <c r="O4258"/>
      <c r="P4258"/>
      <c r="Q4258" s="66"/>
      <c r="R4258" s="66"/>
    </row>
    <row r="4259" spans="7:18" x14ac:dyDescent="0.25">
      <c r="G4259"/>
      <c r="H4259"/>
      <c r="I4259"/>
      <c r="J4259"/>
      <c r="K4259"/>
      <c r="L4259"/>
      <c r="M4259"/>
      <c r="N4259"/>
      <c r="O4259"/>
      <c r="P4259"/>
      <c r="Q4259" s="66"/>
      <c r="R4259" s="66"/>
    </row>
    <row r="4260" spans="7:18" x14ac:dyDescent="0.25">
      <c r="G4260"/>
      <c r="H4260"/>
      <c r="I4260"/>
      <c r="J4260"/>
      <c r="K4260"/>
      <c r="L4260"/>
      <c r="M4260"/>
      <c r="N4260"/>
      <c r="O4260"/>
      <c r="P4260"/>
      <c r="Q4260" s="66"/>
      <c r="R4260" s="66"/>
    </row>
    <row r="4261" spans="7:18" x14ac:dyDescent="0.25">
      <c r="G4261"/>
      <c r="H4261"/>
      <c r="I4261"/>
      <c r="J4261"/>
      <c r="K4261"/>
      <c r="L4261"/>
      <c r="M4261"/>
      <c r="N4261"/>
      <c r="O4261"/>
      <c r="P4261"/>
      <c r="Q4261" s="66"/>
      <c r="R4261" s="66"/>
    </row>
    <row r="4262" spans="7:18" x14ac:dyDescent="0.25">
      <c r="G4262"/>
      <c r="H4262"/>
      <c r="I4262"/>
      <c r="J4262"/>
      <c r="K4262"/>
      <c r="L4262"/>
      <c r="M4262"/>
      <c r="N4262"/>
      <c r="O4262"/>
      <c r="P4262"/>
      <c r="Q4262" s="66"/>
      <c r="R4262" s="66"/>
    </row>
    <row r="4263" spans="7:18" x14ac:dyDescent="0.25">
      <c r="G4263"/>
      <c r="H4263"/>
      <c r="I4263"/>
      <c r="J4263"/>
      <c r="K4263"/>
      <c r="L4263"/>
      <c r="M4263"/>
      <c r="N4263"/>
      <c r="O4263"/>
      <c r="P4263"/>
      <c r="Q4263" s="66"/>
      <c r="R4263" s="66"/>
    </row>
    <row r="4264" spans="7:18" x14ac:dyDescent="0.25">
      <c r="G4264"/>
      <c r="H4264"/>
      <c r="I4264"/>
      <c r="J4264"/>
      <c r="K4264"/>
      <c r="L4264"/>
      <c r="M4264"/>
      <c r="N4264"/>
      <c r="O4264"/>
      <c r="P4264"/>
      <c r="Q4264" s="66"/>
      <c r="R4264" s="66"/>
    </row>
    <row r="4265" spans="7:18" x14ac:dyDescent="0.25">
      <c r="G4265"/>
      <c r="H4265"/>
      <c r="I4265"/>
      <c r="J4265"/>
      <c r="K4265"/>
      <c r="L4265"/>
      <c r="M4265"/>
      <c r="N4265"/>
      <c r="O4265"/>
      <c r="P4265"/>
      <c r="Q4265" s="66"/>
      <c r="R4265" s="66"/>
    </row>
    <row r="4266" spans="7:18" x14ac:dyDescent="0.25">
      <c r="G4266"/>
      <c r="H4266"/>
      <c r="I4266"/>
      <c r="J4266"/>
      <c r="K4266"/>
      <c r="L4266"/>
      <c r="M4266"/>
      <c r="N4266"/>
      <c r="O4266"/>
      <c r="P4266"/>
      <c r="Q4266" s="66"/>
      <c r="R4266" s="66"/>
    </row>
    <row r="4267" spans="7:18" x14ac:dyDescent="0.25">
      <c r="G4267"/>
      <c r="H4267"/>
      <c r="I4267"/>
      <c r="J4267"/>
      <c r="K4267"/>
      <c r="L4267"/>
      <c r="M4267"/>
      <c r="N4267"/>
      <c r="O4267"/>
      <c r="P4267"/>
      <c r="Q4267" s="66"/>
      <c r="R4267" s="66"/>
    </row>
    <row r="4268" spans="7:18" x14ac:dyDescent="0.25">
      <c r="G4268"/>
      <c r="H4268"/>
      <c r="I4268"/>
      <c r="J4268"/>
      <c r="K4268"/>
      <c r="L4268"/>
      <c r="M4268"/>
      <c r="N4268"/>
      <c r="O4268"/>
      <c r="P4268"/>
      <c r="Q4268" s="66"/>
      <c r="R4268" s="66"/>
    </row>
    <row r="4269" spans="7:18" x14ac:dyDescent="0.25">
      <c r="G4269"/>
      <c r="H4269"/>
      <c r="I4269"/>
      <c r="J4269"/>
      <c r="K4269"/>
      <c r="L4269"/>
      <c r="M4269"/>
      <c r="N4269"/>
      <c r="O4269"/>
      <c r="P4269"/>
      <c r="Q4269" s="66"/>
      <c r="R4269" s="66"/>
    </row>
    <row r="4270" spans="7:18" x14ac:dyDescent="0.25">
      <c r="G4270"/>
      <c r="H4270"/>
      <c r="I4270"/>
      <c r="J4270"/>
      <c r="K4270"/>
      <c r="L4270"/>
      <c r="M4270"/>
      <c r="N4270"/>
      <c r="O4270"/>
      <c r="P4270"/>
      <c r="Q4270" s="66"/>
      <c r="R4270" s="66"/>
    </row>
    <row r="4271" spans="7:18" x14ac:dyDescent="0.25">
      <c r="G4271"/>
      <c r="H4271"/>
      <c r="I4271"/>
      <c r="J4271"/>
      <c r="K4271"/>
      <c r="L4271"/>
      <c r="M4271"/>
      <c r="N4271"/>
      <c r="O4271"/>
      <c r="P4271"/>
      <c r="Q4271" s="66"/>
      <c r="R4271" s="66"/>
    </row>
    <row r="4272" spans="7:18" x14ac:dyDescent="0.25">
      <c r="G4272"/>
      <c r="H4272"/>
      <c r="I4272"/>
      <c r="J4272"/>
      <c r="K4272"/>
      <c r="L4272"/>
      <c r="M4272"/>
      <c r="N4272"/>
      <c r="O4272"/>
      <c r="P4272"/>
      <c r="Q4272" s="66"/>
      <c r="R4272" s="66"/>
    </row>
    <row r="4273" spans="7:18" x14ac:dyDescent="0.25">
      <c r="G4273"/>
      <c r="H4273"/>
      <c r="I4273"/>
      <c r="J4273"/>
      <c r="K4273"/>
      <c r="L4273"/>
      <c r="M4273"/>
      <c r="N4273"/>
      <c r="O4273"/>
      <c r="P4273"/>
      <c r="Q4273" s="66"/>
      <c r="R4273" s="66"/>
    </row>
    <row r="4274" spans="7:18" x14ac:dyDescent="0.25">
      <c r="G4274"/>
      <c r="H4274"/>
      <c r="I4274"/>
      <c r="J4274"/>
      <c r="K4274"/>
      <c r="L4274"/>
      <c r="M4274"/>
      <c r="N4274"/>
      <c r="O4274"/>
      <c r="P4274"/>
      <c r="Q4274" s="66"/>
      <c r="R4274" s="66"/>
    </row>
    <row r="4275" spans="7:18" x14ac:dyDescent="0.25">
      <c r="G4275"/>
      <c r="H4275"/>
      <c r="I4275"/>
      <c r="J4275"/>
      <c r="K4275"/>
      <c r="L4275"/>
      <c r="M4275"/>
      <c r="N4275"/>
      <c r="O4275"/>
      <c r="P4275"/>
      <c r="Q4275" s="66"/>
      <c r="R4275" s="66"/>
    </row>
    <row r="4276" spans="7:18" x14ac:dyDescent="0.25">
      <c r="G4276"/>
      <c r="H4276"/>
      <c r="I4276"/>
      <c r="J4276"/>
      <c r="K4276"/>
      <c r="L4276"/>
      <c r="M4276"/>
      <c r="N4276"/>
      <c r="O4276"/>
      <c r="P4276"/>
      <c r="Q4276" s="66"/>
      <c r="R4276" s="66"/>
    </row>
    <row r="4277" spans="7:18" x14ac:dyDescent="0.25">
      <c r="G4277"/>
      <c r="H4277"/>
      <c r="I4277"/>
      <c r="J4277"/>
      <c r="K4277"/>
      <c r="L4277"/>
      <c r="M4277"/>
      <c r="N4277"/>
      <c r="O4277"/>
      <c r="P4277"/>
      <c r="Q4277" s="66"/>
      <c r="R4277" s="66"/>
    </row>
    <row r="4278" spans="7:18" x14ac:dyDescent="0.25">
      <c r="G4278"/>
      <c r="H4278"/>
      <c r="I4278"/>
      <c r="J4278"/>
      <c r="K4278"/>
      <c r="L4278"/>
      <c r="M4278"/>
      <c r="N4278"/>
      <c r="O4278"/>
      <c r="P4278"/>
      <c r="Q4278" s="66"/>
      <c r="R4278" s="66"/>
    </row>
    <row r="4279" spans="7:18" x14ac:dyDescent="0.25">
      <c r="G4279"/>
      <c r="H4279"/>
      <c r="I4279"/>
      <c r="J4279"/>
      <c r="K4279"/>
      <c r="L4279"/>
      <c r="M4279"/>
      <c r="N4279"/>
      <c r="O4279"/>
      <c r="P4279"/>
      <c r="Q4279" s="66"/>
      <c r="R4279" s="66"/>
    </row>
    <row r="4280" spans="7:18" x14ac:dyDescent="0.25">
      <c r="G4280"/>
      <c r="H4280"/>
      <c r="I4280"/>
      <c r="J4280"/>
      <c r="K4280"/>
      <c r="L4280"/>
      <c r="M4280"/>
      <c r="N4280"/>
      <c r="O4280"/>
      <c r="P4280"/>
      <c r="Q4280" s="66"/>
      <c r="R4280" s="66"/>
    </row>
    <row r="4281" spans="7:18" x14ac:dyDescent="0.25">
      <c r="G4281"/>
      <c r="H4281"/>
      <c r="I4281"/>
      <c r="J4281"/>
      <c r="K4281"/>
      <c r="L4281"/>
      <c r="M4281"/>
      <c r="N4281"/>
      <c r="O4281"/>
      <c r="P4281"/>
      <c r="Q4281" s="66"/>
      <c r="R4281" s="66"/>
    </row>
    <row r="4282" spans="7:18" x14ac:dyDescent="0.25">
      <c r="G4282"/>
      <c r="H4282"/>
      <c r="I4282"/>
      <c r="J4282"/>
      <c r="K4282"/>
      <c r="L4282"/>
      <c r="M4282"/>
      <c r="N4282"/>
      <c r="O4282"/>
      <c r="P4282"/>
      <c r="Q4282" s="66"/>
      <c r="R4282" s="66"/>
    </row>
    <row r="4283" spans="7:18" x14ac:dyDescent="0.25">
      <c r="G4283"/>
      <c r="H4283"/>
      <c r="I4283"/>
      <c r="J4283"/>
      <c r="K4283"/>
      <c r="L4283"/>
      <c r="M4283"/>
      <c r="N4283"/>
      <c r="O4283"/>
      <c r="P4283"/>
      <c r="Q4283" s="66"/>
      <c r="R4283" s="66"/>
    </row>
    <row r="4284" spans="7:18" x14ac:dyDescent="0.25">
      <c r="G4284"/>
      <c r="H4284"/>
      <c r="I4284"/>
      <c r="J4284"/>
      <c r="K4284"/>
      <c r="L4284"/>
      <c r="M4284"/>
      <c r="N4284"/>
      <c r="O4284"/>
      <c r="P4284"/>
      <c r="Q4284" s="66"/>
      <c r="R4284" s="66"/>
    </row>
    <row r="4285" spans="7:18" x14ac:dyDescent="0.25">
      <c r="G4285"/>
      <c r="H4285"/>
      <c r="I4285"/>
      <c r="J4285"/>
      <c r="K4285"/>
      <c r="L4285"/>
      <c r="M4285"/>
      <c r="N4285"/>
      <c r="O4285"/>
      <c r="P4285"/>
      <c r="Q4285" s="66"/>
      <c r="R4285" s="66"/>
    </row>
    <row r="4286" spans="7:18" x14ac:dyDescent="0.25">
      <c r="G4286"/>
      <c r="H4286"/>
      <c r="I4286"/>
      <c r="J4286"/>
      <c r="K4286"/>
      <c r="L4286"/>
      <c r="M4286"/>
      <c r="N4286"/>
      <c r="O4286"/>
      <c r="P4286"/>
      <c r="Q4286" s="66"/>
      <c r="R4286" s="66"/>
    </row>
    <row r="4287" spans="7:18" x14ac:dyDescent="0.25">
      <c r="G4287"/>
      <c r="H4287"/>
      <c r="I4287"/>
      <c r="J4287"/>
      <c r="K4287"/>
      <c r="L4287"/>
      <c r="M4287"/>
      <c r="N4287"/>
      <c r="O4287"/>
      <c r="P4287"/>
      <c r="Q4287" s="66"/>
      <c r="R4287" s="66"/>
    </row>
    <row r="4288" spans="7:18" x14ac:dyDescent="0.25">
      <c r="G4288"/>
      <c r="H4288"/>
      <c r="I4288"/>
      <c r="J4288"/>
      <c r="K4288"/>
      <c r="L4288"/>
      <c r="M4288"/>
      <c r="N4288"/>
      <c r="O4288"/>
      <c r="P4288"/>
      <c r="Q4288" s="66"/>
      <c r="R4288" s="66"/>
    </row>
    <row r="4289" spans="7:18" x14ac:dyDescent="0.25">
      <c r="G4289"/>
      <c r="H4289"/>
      <c r="I4289"/>
      <c r="J4289"/>
      <c r="K4289"/>
      <c r="L4289"/>
      <c r="M4289"/>
      <c r="N4289"/>
      <c r="O4289"/>
      <c r="P4289"/>
      <c r="Q4289" s="66"/>
      <c r="R4289" s="66"/>
    </row>
    <row r="4290" spans="7:18" x14ac:dyDescent="0.25">
      <c r="G4290"/>
      <c r="H4290"/>
      <c r="I4290"/>
      <c r="J4290"/>
      <c r="K4290"/>
      <c r="L4290"/>
      <c r="M4290"/>
      <c r="N4290"/>
      <c r="O4290"/>
      <c r="P4290"/>
      <c r="Q4290" s="66"/>
      <c r="R4290" s="66"/>
    </row>
    <row r="4291" spans="7:18" x14ac:dyDescent="0.25">
      <c r="G4291"/>
      <c r="H4291"/>
      <c r="I4291"/>
      <c r="J4291"/>
      <c r="K4291"/>
      <c r="L4291"/>
      <c r="M4291"/>
      <c r="N4291"/>
      <c r="O4291"/>
      <c r="P4291"/>
      <c r="Q4291" s="66"/>
      <c r="R4291" s="66"/>
    </row>
    <row r="4292" spans="7:18" x14ac:dyDescent="0.25">
      <c r="G4292"/>
      <c r="H4292"/>
      <c r="I4292"/>
      <c r="J4292"/>
      <c r="K4292"/>
      <c r="L4292"/>
      <c r="M4292"/>
      <c r="N4292"/>
      <c r="O4292"/>
      <c r="P4292"/>
      <c r="Q4292" s="66"/>
      <c r="R4292" s="66"/>
    </row>
    <row r="4293" spans="7:18" x14ac:dyDescent="0.25">
      <c r="G4293"/>
      <c r="H4293"/>
      <c r="I4293"/>
      <c r="J4293"/>
      <c r="K4293"/>
      <c r="L4293"/>
      <c r="M4293"/>
      <c r="N4293"/>
      <c r="O4293"/>
      <c r="P4293"/>
      <c r="Q4293" s="66"/>
      <c r="R4293" s="66"/>
    </row>
    <row r="4294" spans="7:18" x14ac:dyDescent="0.25">
      <c r="G4294"/>
      <c r="H4294"/>
      <c r="I4294"/>
      <c r="J4294"/>
      <c r="K4294"/>
      <c r="L4294"/>
      <c r="M4294"/>
      <c r="N4294"/>
      <c r="O4294"/>
      <c r="P4294"/>
      <c r="Q4294" s="66"/>
      <c r="R4294" s="66"/>
    </row>
    <row r="4295" spans="7:18" x14ac:dyDescent="0.25">
      <c r="G4295"/>
      <c r="H4295"/>
      <c r="I4295"/>
      <c r="J4295"/>
      <c r="K4295"/>
      <c r="L4295"/>
      <c r="M4295"/>
      <c r="N4295"/>
      <c r="O4295"/>
      <c r="P4295"/>
      <c r="Q4295" s="66"/>
      <c r="R4295" s="66"/>
    </row>
    <row r="4296" spans="7:18" x14ac:dyDescent="0.25">
      <c r="G4296"/>
      <c r="H4296"/>
      <c r="I4296"/>
      <c r="J4296"/>
      <c r="K4296"/>
      <c r="L4296"/>
      <c r="M4296"/>
      <c r="N4296"/>
      <c r="O4296"/>
      <c r="P4296"/>
      <c r="Q4296" s="66"/>
      <c r="R4296" s="66"/>
    </row>
    <row r="4297" spans="7:18" x14ac:dyDescent="0.25">
      <c r="G4297"/>
      <c r="H4297"/>
      <c r="I4297"/>
      <c r="J4297"/>
      <c r="K4297"/>
      <c r="L4297"/>
      <c r="M4297"/>
      <c r="N4297"/>
      <c r="O4297"/>
      <c r="P4297"/>
      <c r="Q4297" s="66"/>
      <c r="R4297" s="66"/>
    </row>
    <row r="4298" spans="7:18" x14ac:dyDescent="0.25">
      <c r="G4298"/>
      <c r="H4298"/>
      <c r="I4298"/>
      <c r="J4298"/>
      <c r="K4298"/>
      <c r="L4298"/>
      <c r="M4298"/>
      <c r="N4298"/>
      <c r="O4298"/>
      <c r="P4298"/>
      <c r="Q4298" s="66"/>
      <c r="R4298" s="66"/>
    </row>
    <row r="4299" spans="7:18" x14ac:dyDescent="0.25">
      <c r="G4299"/>
      <c r="H4299"/>
      <c r="I4299"/>
      <c r="J4299"/>
      <c r="K4299"/>
      <c r="L4299"/>
      <c r="M4299"/>
      <c r="N4299"/>
      <c r="O4299"/>
      <c r="P4299"/>
      <c r="Q4299" s="66"/>
      <c r="R4299" s="66"/>
    </row>
    <row r="4300" spans="7:18" x14ac:dyDescent="0.25">
      <c r="G4300"/>
      <c r="H4300"/>
      <c r="I4300"/>
      <c r="J4300"/>
      <c r="K4300"/>
      <c r="L4300"/>
      <c r="M4300"/>
      <c r="N4300"/>
      <c r="O4300"/>
      <c r="P4300"/>
      <c r="Q4300" s="66"/>
      <c r="R4300" s="66"/>
    </row>
    <row r="4301" spans="7:18" x14ac:dyDescent="0.25">
      <c r="G4301"/>
      <c r="H4301"/>
      <c r="I4301"/>
      <c r="J4301"/>
      <c r="K4301"/>
      <c r="L4301"/>
      <c r="M4301"/>
      <c r="N4301"/>
      <c r="O4301"/>
      <c r="P4301"/>
      <c r="Q4301" s="66"/>
      <c r="R4301" s="66"/>
    </row>
    <row r="4302" spans="7:18" x14ac:dyDescent="0.25">
      <c r="G4302"/>
      <c r="H4302"/>
      <c r="I4302"/>
      <c r="J4302"/>
      <c r="K4302"/>
      <c r="L4302"/>
      <c r="M4302"/>
      <c r="N4302"/>
      <c r="O4302"/>
      <c r="P4302"/>
      <c r="Q4302" s="66"/>
      <c r="R4302" s="66"/>
    </row>
    <row r="4303" spans="7:18" x14ac:dyDescent="0.25">
      <c r="G4303"/>
      <c r="H4303"/>
      <c r="I4303"/>
      <c r="J4303"/>
      <c r="K4303"/>
      <c r="L4303"/>
      <c r="M4303"/>
      <c r="N4303"/>
      <c r="O4303"/>
      <c r="P4303"/>
      <c r="Q4303" s="66"/>
      <c r="R4303" s="66"/>
    </row>
    <row r="4304" spans="7:18" x14ac:dyDescent="0.25">
      <c r="G4304"/>
      <c r="H4304"/>
      <c r="I4304"/>
      <c r="J4304"/>
      <c r="K4304"/>
      <c r="L4304"/>
      <c r="M4304"/>
      <c r="N4304"/>
      <c r="O4304"/>
      <c r="P4304"/>
      <c r="Q4304" s="66"/>
      <c r="R4304" s="66"/>
    </row>
    <row r="4305" spans="7:18" x14ac:dyDescent="0.25">
      <c r="G4305"/>
      <c r="H4305"/>
      <c r="I4305"/>
      <c r="J4305"/>
      <c r="K4305"/>
      <c r="L4305"/>
      <c r="M4305"/>
      <c r="N4305"/>
      <c r="O4305"/>
      <c r="P4305"/>
      <c r="Q4305" s="66"/>
      <c r="R4305" s="66"/>
    </row>
    <row r="4306" spans="7:18" x14ac:dyDescent="0.25">
      <c r="G4306"/>
      <c r="H4306"/>
      <c r="I4306"/>
      <c r="J4306"/>
      <c r="K4306"/>
      <c r="L4306"/>
      <c r="M4306"/>
      <c r="N4306"/>
      <c r="O4306"/>
      <c r="P4306"/>
      <c r="Q4306" s="66"/>
      <c r="R4306" s="66"/>
    </row>
    <row r="4307" spans="7:18" x14ac:dyDescent="0.25">
      <c r="G4307"/>
      <c r="H4307"/>
      <c r="I4307"/>
      <c r="J4307"/>
      <c r="K4307"/>
      <c r="L4307"/>
      <c r="M4307"/>
      <c r="N4307"/>
      <c r="O4307"/>
      <c r="P4307"/>
      <c r="Q4307" s="66"/>
      <c r="R4307" s="66"/>
    </row>
    <row r="4308" spans="7:18" x14ac:dyDescent="0.25">
      <c r="G4308"/>
      <c r="H4308"/>
      <c r="I4308"/>
      <c r="J4308"/>
      <c r="K4308"/>
      <c r="L4308"/>
      <c r="M4308"/>
      <c r="N4308"/>
      <c r="O4308"/>
      <c r="P4308"/>
      <c r="Q4308" s="66"/>
      <c r="R4308" s="66"/>
    </row>
    <row r="4309" spans="7:18" x14ac:dyDescent="0.25">
      <c r="G4309"/>
      <c r="H4309"/>
      <c r="I4309"/>
      <c r="J4309"/>
      <c r="K4309"/>
      <c r="L4309"/>
      <c r="M4309"/>
      <c r="N4309"/>
      <c r="O4309"/>
      <c r="P4309"/>
      <c r="Q4309" s="66"/>
      <c r="R4309" s="66"/>
    </row>
    <row r="4310" spans="7:18" x14ac:dyDescent="0.25">
      <c r="G4310"/>
      <c r="H4310"/>
      <c r="I4310"/>
      <c r="J4310"/>
      <c r="K4310"/>
      <c r="L4310"/>
      <c r="M4310"/>
      <c r="N4310"/>
      <c r="O4310"/>
      <c r="P4310"/>
      <c r="Q4310" s="66"/>
      <c r="R4310" s="66"/>
    </row>
    <row r="4311" spans="7:18" x14ac:dyDescent="0.25">
      <c r="G4311"/>
      <c r="H4311"/>
      <c r="I4311"/>
      <c r="J4311"/>
      <c r="K4311"/>
      <c r="L4311"/>
      <c r="M4311"/>
      <c r="N4311"/>
      <c r="O4311"/>
      <c r="P4311"/>
      <c r="Q4311" s="66"/>
      <c r="R4311" s="66"/>
    </row>
    <row r="4312" spans="7:18" x14ac:dyDescent="0.25">
      <c r="G4312"/>
      <c r="H4312"/>
      <c r="I4312"/>
      <c r="J4312"/>
      <c r="K4312"/>
      <c r="L4312"/>
      <c r="M4312"/>
      <c r="N4312"/>
      <c r="O4312"/>
      <c r="P4312"/>
      <c r="Q4312" s="66"/>
      <c r="R4312" s="66"/>
    </row>
    <row r="4313" spans="7:18" x14ac:dyDescent="0.25">
      <c r="G4313"/>
      <c r="H4313"/>
      <c r="I4313"/>
      <c r="J4313"/>
      <c r="K4313"/>
      <c r="L4313"/>
      <c r="M4313"/>
      <c r="N4313"/>
      <c r="O4313"/>
      <c r="P4313"/>
      <c r="Q4313" s="66"/>
      <c r="R4313" s="66"/>
    </row>
    <row r="4314" spans="7:18" x14ac:dyDescent="0.25">
      <c r="G4314"/>
      <c r="H4314"/>
      <c r="I4314"/>
      <c r="J4314"/>
      <c r="K4314"/>
      <c r="L4314"/>
      <c r="M4314"/>
      <c r="N4314"/>
      <c r="O4314"/>
      <c r="P4314"/>
      <c r="Q4314" s="66"/>
      <c r="R4314" s="66"/>
    </row>
    <row r="4315" spans="7:18" x14ac:dyDescent="0.25">
      <c r="G4315"/>
      <c r="H4315"/>
      <c r="I4315"/>
      <c r="J4315"/>
      <c r="K4315"/>
      <c r="L4315"/>
      <c r="M4315"/>
      <c r="N4315"/>
      <c r="O4315"/>
      <c r="P4315"/>
      <c r="Q4315" s="66"/>
      <c r="R4315" s="66"/>
    </row>
    <row r="4316" spans="7:18" x14ac:dyDescent="0.25">
      <c r="G4316"/>
      <c r="H4316"/>
      <c r="I4316"/>
      <c r="J4316"/>
      <c r="K4316"/>
      <c r="L4316"/>
      <c r="M4316"/>
      <c r="N4316"/>
      <c r="O4316"/>
      <c r="P4316"/>
      <c r="Q4316" s="66"/>
      <c r="R4316" s="66"/>
    </row>
    <row r="4317" spans="7:18" x14ac:dyDescent="0.25">
      <c r="G4317"/>
      <c r="H4317"/>
      <c r="I4317"/>
      <c r="J4317"/>
      <c r="K4317"/>
      <c r="L4317"/>
      <c r="M4317"/>
      <c r="N4317"/>
      <c r="O4317"/>
      <c r="P4317"/>
      <c r="Q4317" s="66"/>
      <c r="R4317" s="66"/>
    </row>
    <row r="4318" spans="7:18" x14ac:dyDescent="0.25">
      <c r="G4318"/>
      <c r="H4318"/>
      <c r="I4318"/>
      <c r="J4318"/>
      <c r="K4318"/>
      <c r="L4318"/>
      <c r="M4318"/>
      <c r="N4318"/>
      <c r="O4318"/>
      <c r="P4318"/>
      <c r="Q4318" s="66"/>
      <c r="R4318" s="66"/>
    </row>
    <row r="4319" spans="7:18" x14ac:dyDescent="0.25">
      <c r="G4319"/>
      <c r="H4319"/>
      <c r="I4319"/>
      <c r="J4319"/>
      <c r="K4319"/>
      <c r="L4319"/>
      <c r="M4319"/>
      <c r="N4319"/>
      <c r="O4319"/>
      <c r="P4319"/>
      <c r="Q4319" s="66"/>
      <c r="R4319" s="66"/>
    </row>
    <row r="4320" spans="7:18" x14ac:dyDescent="0.25">
      <c r="G4320"/>
      <c r="H4320"/>
      <c r="I4320"/>
      <c r="J4320"/>
      <c r="K4320"/>
      <c r="L4320"/>
      <c r="M4320"/>
      <c r="N4320"/>
      <c r="O4320"/>
      <c r="P4320"/>
      <c r="Q4320" s="66"/>
      <c r="R4320" s="66"/>
    </row>
    <row r="4321" spans="7:18" x14ac:dyDescent="0.25">
      <c r="G4321"/>
      <c r="H4321"/>
      <c r="I4321"/>
      <c r="J4321"/>
      <c r="K4321"/>
      <c r="L4321"/>
      <c r="M4321"/>
      <c r="N4321"/>
      <c r="O4321"/>
      <c r="P4321"/>
      <c r="Q4321" s="66"/>
      <c r="R4321" s="66"/>
    </row>
    <row r="4322" spans="7:18" x14ac:dyDescent="0.25">
      <c r="G4322"/>
      <c r="H4322"/>
      <c r="I4322"/>
      <c r="J4322"/>
      <c r="K4322"/>
      <c r="L4322"/>
      <c r="M4322"/>
      <c r="N4322"/>
      <c r="O4322"/>
      <c r="P4322"/>
      <c r="Q4322" s="66"/>
      <c r="R4322" s="66"/>
    </row>
    <row r="4323" spans="7:18" x14ac:dyDescent="0.25">
      <c r="G4323"/>
      <c r="H4323"/>
      <c r="I4323"/>
      <c r="J4323"/>
      <c r="K4323"/>
      <c r="L4323"/>
      <c r="M4323"/>
      <c r="N4323"/>
      <c r="O4323"/>
      <c r="P4323"/>
      <c r="Q4323" s="66"/>
      <c r="R4323" s="66"/>
    </row>
    <row r="4324" spans="7:18" x14ac:dyDescent="0.25">
      <c r="G4324"/>
      <c r="H4324"/>
      <c r="I4324"/>
      <c r="J4324"/>
      <c r="K4324"/>
      <c r="L4324"/>
      <c r="M4324"/>
      <c r="N4324"/>
      <c r="O4324"/>
      <c r="P4324"/>
      <c r="Q4324" s="66"/>
      <c r="R4324" s="66"/>
    </row>
    <row r="4325" spans="7:18" x14ac:dyDescent="0.25">
      <c r="G4325"/>
      <c r="H4325"/>
      <c r="I4325"/>
      <c r="J4325"/>
      <c r="K4325"/>
      <c r="L4325"/>
      <c r="M4325"/>
      <c r="N4325"/>
      <c r="O4325"/>
      <c r="P4325"/>
      <c r="Q4325" s="66"/>
      <c r="R4325" s="66"/>
    </row>
    <row r="4326" spans="7:18" x14ac:dyDescent="0.25">
      <c r="G4326"/>
      <c r="H4326"/>
      <c r="I4326"/>
      <c r="J4326"/>
      <c r="K4326"/>
      <c r="L4326"/>
      <c r="M4326"/>
      <c r="N4326"/>
      <c r="O4326"/>
      <c r="P4326"/>
      <c r="Q4326" s="66"/>
      <c r="R4326" s="66"/>
    </row>
    <row r="4327" spans="7:18" x14ac:dyDescent="0.25">
      <c r="G4327"/>
      <c r="H4327"/>
      <c r="I4327"/>
      <c r="J4327"/>
      <c r="K4327"/>
      <c r="L4327"/>
      <c r="M4327"/>
      <c r="N4327"/>
      <c r="O4327"/>
      <c r="P4327"/>
      <c r="Q4327" s="66"/>
      <c r="R4327" s="66"/>
    </row>
    <row r="4328" spans="7:18" x14ac:dyDescent="0.25">
      <c r="G4328"/>
      <c r="H4328"/>
      <c r="I4328"/>
      <c r="J4328"/>
      <c r="K4328"/>
      <c r="L4328"/>
      <c r="M4328"/>
      <c r="N4328"/>
      <c r="O4328"/>
      <c r="P4328"/>
      <c r="Q4328" s="66"/>
      <c r="R4328" s="66"/>
    </row>
    <row r="4329" spans="7:18" x14ac:dyDescent="0.25">
      <c r="G4329"/>
      <c r="H4329"/>
      <c r="I4329"/>
      <c r="J4329"/>
      <c r="K4329"/>
      <c r="L4329"/>
      <c r="M4329"/>
      <c r="N4329"/>
      <c r="O4329"/>
      <c r="P4329"/>
      <c r="Q4329" s="66"/>
      <c r="R4329" s="66"/>
    </row>
    <row r="4330" spans="7:18" x14ac:dyDescent="0.25">
      <c r="G4330"/>
      <c r="H4330"/>
      <c r="I4330"/>
      <c r="J4330"/>
      <c r="K4330"/>
      <c r="L4330"/>
      <c r="M4330"/>
      <c r="N4330"/>
      <c r="O4330"/>
      <c r="P4330"/>
      <c r="Q4330" s="66"/>
      <c r="R4330" s="66"/>
    </row>
    <row r="4331" spans="7:18" x14ac:dyDescent="0.25">
      <c r="G4331"/>
      <c r="H4331"/>
      <c r="I4331"/>
      <c r="J4331"/>
      <c r="K4331"/>
      <c r="L4331"/>
      <c r="M4331"/>
      <c r="N4331"/>
      <c r="O4331"/>
      <c r="P4331"/>
      <c r="Q4331" s="66"/>
      <c r="R4331" s="66"/>
    </row>
    <row r="4332" spans="7:18" x14ac:dyDescent="0.25">
      <c r="G4332"/>
      <c r="H4332"/>
      <c r="I4332"/>
      <c r="J4332"/>
      <c r="K4332"/>
      <c r="L4332"/>
      <c r="M4332"/>
      <c r="N4332"/>
      <c r="O4332"/>
      <c r="P4332"/>
      <c r="Q4332" s="66"/>
      <c r="R4332" s="66"/>
    </row>
    <row r="4333" spans="7:18" x14ac:dyDescent="0.25">
      <c r="G4333"/>
      <c r="H4333"/>
      <c r="I4333"/>
      <c r="J4333"/>
      <c r="K4333"/>
      <c r="L4333"/>
      <c r="M4333"/>
      <c r="N4333"/>
      <c r="O4333"/>
      <c r="P4333"/>
      <c r="Q4333" s="66"/>
      <c r="R4333" s="66"/>
    </row>
    <row r="4334" spans="7:18" x14ac:dyDescent="0.25">
      <c r="G4334"/>
      <c r="H4334"/>
      <c r="I4334"/>
      <c r="J4334"/>
      <c r="K4334"/>
      <c r="L4334"/>
      <c r="M4334"/>
      <c r="N4334"/>
      <c r="O4334"/>
      <c r="P4334"/>
      <c r="Q4334" s="66"/>
      <c r="R4334" s="66"/>
    </row>
    <row r="4335" spans="7:18" x14ac:dyDescent="0.25">
      <c r="G4335"/>
      <c r="H4335"/>
      <c r="I4335"/>
      <c r="J4335"/>
      <c r="K4335"/>
      <c r="L4335"/>
      <c r="M4335"/>
      <c r="N4335"/>
      <c r="O4335"/>
      <c r="P4335"/>
      <c r="Q4335" s="66"/>
      <c r="R4335" s="66"/>
    </row>
    <row r="4336" spans="7:18" x14ac:dyDescent="0.25">
      <c r="G4336"/>
      <c r="H4336"/>
      <c r="I4336"/>
      <c r="J4336"/>
      <c r="K4336"/>
      <c r="L4336"/>
      <c r="M4336"/>
      <c r="N4336"/>
      <c r="O4336"/>
      <c r="P4336"/>
      <c r="Q4336" s="66"/>
      <c r="R4336" s="66"/>
    </row>
    <row r="4337" spans="7:18" x14ac:dyDescent="0.25">
      <c r="G4337"/>
      <c r="H4337"/>
      <c r="I4337"/>
      <c r="J4337"/>
      <c r="K4337"/>
      <c r="L4337"/>
      <c r="M4337"/>
      <c r="N4337"/>
      <c r="O4337"/>
      <c r="P4337"/>
      <c r="Q4337" s="66"/>
      <c r="R4337" s="66"/>
    </row>
    <row r="4338" spans="7:18" x14ac:dyDescent="0.25">
      <c r="G4338"/>
      <c r="H4338"/>
      <c r="I4338"/>
      <c r="J4338"/>
      <c r="K4338"/>
      <c r="L4338"/>
      <c r="M4338"/>
      <c r="N4338"/>
      <c r="O4338"/>
      <c r="P4338"/>
      <c r="Q4338" s="66"/>
      <c r="R4338" s="66"/>
    </row>
    <row r="4339" spans="7:18" x14ac:dyDescent="0.25">
      <c r="G4339"/>
      <c r="H4339"/>
      <c r="I4339"/>
      <c r="J4339"/>
      <c r="K4339"/>
      <c r="L4339"/>
      <c r="M4339"/>
      <c r="N4339"/>
      <c r="O4339"/>
      <c r="P4339"/>
      <c r="Q4339" s="66"/>
      <c r="R4339" s="66"/>
    </row>
    <row r="4340" spans="7:18" x14ac:dyDescent="0.25">
      <c r="G4340"/>
      <c r="H4340"/>
      <c r="I4340"/>
      <c r="J4340"/>
      <c r="K4340"/>
      <c r="L4340"/>
      <c r="M4340"/>
      <c r="N4340"/>
      <c r="O4340"/>
      <c r="P4340"/>
      <c r="Q4340" s="66"/>
      <c r="R4340" s="66"/>
    </row>
    <row r="4341" spans="7:18" x14ac:dyDescent="0.25">
      <c r="G4341"/>
      <c r="H4341"/>
      <c r="I4341"/>
      <c r="J4341"/>
      <c r="K4341"/>
      <c r="L4341"/>
      <c r="M4341"/>
      <c r="N4341"/>
      <c r="O4341"/>
      <c r="P4341"/>
      <c r="Q4341" s="66"/>
      <c r="R4341" s="66"/>
    </row>
    <row r="4342" spans="7:18" x14ac:dyDescent="0.25">
      <c r="G4342"/>
      <c r="H4342"/>
      <c r="I4342"/>
      <c r="J4342"/>
      <c r="K4342"/>
      <c r="L4342"/>
      <c r="M4342"/>
      <c r="N4342"/>
      <c r="O4342"/>
      <c r="P4342"/>
      <c r="Q4342" s="66"/>
      <c r="R4342" s="66"/>
    </row>
    <row r="4343" spans="7:18" x14ac:dyDescent="0.25">
      <c r="G4343"/>
      <c r="H4343"/>
      <c r="I4343"/>
      <c r="J4343"/>
      <c r="K4343"/>
      <c r="L4343"/>
      <c r="M4343"/>
      <c r="N4343"/>
      <c r="O4343"/>
      <c r="P4343"/>
      <c r="Q4343" s="66"/>
      <c r="R4343" s="66"/>
    </row>
    <row r="4344" spans="7:18" x14ac:dyDescent="0.25">
      <c r="G4344"/>
      <c r="H4344"/>
      <c r="I4344"/>
      <c r="J4344"/>
      <c r="K4344"/>
      <c r="L4344"/>
      <c r="M4344"/>
      <c r="N4344"/>
      <c r="O4344"/>
      <c r="P4344"/>
      <c r="Q4344" s="66"/>
      <c r="R4344" s="66"/>
    </row>
    <row r="4345" spans="7:18" x14ac:dyDescent="0.25">
      <c r="G4345"/>
      <c r="H4345"/>
      <c r="I4345"/>
      <c r="J4345"/>
      <c r="K4345"/>
      <c r="L4345"/>
      <c r="M4345"/>
      <c r="N4345"/>
      <c r="O4345"/>
      <c r="P4345"/>
      <c r="Q4345" s="66"/>
      <c r="R4345" s="66"/>
    </row>
    <row r="4346" spans="7:18" x14ac:dyDescent="0.25">
      <c r="G4346"/>
      <c r="H4346"/>
      <c r="I4346"/>
      <c r="J4346"/>
      <c r="K4346"/>
      <c r="L4346"/>
      <c r="M4346"/>
      <c r="N4346"/>
      <c r="O4346"/>
      <c r="P4346"/>
      <c r="Q4346" s="66"/>
      <c r="R4346" s="66"/>
    </row>
    <row r="4347" spans="7:18" x14ac:dyDescent="0.25">
      <c r="G4347"/>
      <c r="H4347"/>
      <c r="I4347"/>
      <c r="J4347"/>
      <c r="K4347"/>
      <c r="L4347"/>
      <c r="M4347"/>
      <c r="N4347"/>
      <c r="O4347"/>
      <c r="P4347"/>
      <c r="Q4347" s="66"/>
      <c r="R4347" s="66"/>
    </row>
    <row r="4348" spans="7:18" x14ac:dyDescent="0.25">
      <c r="G4348"/>
      <c r="H4348"/>
      <c r="I4348"/>
      <c r="J4348"/>
      <c r="K4348"/>
      <c r="L4348"/>
      <c r="M4348"/>
      <c r="N4348"/>
      <c r="O4348"/>
      <c r="P4348"/>
      <c r="Q4348" s="66"/>
      <c r="R4348" s="66"/>
    </row>
    <row r="4349" spans="7:18" x14ac:dyDescent="0.25">
      <c r="G4349"/>
      <c r="H4349"/>
      <c r="I4349"/>
      <c r="J4349"/>
      <c r="K4349"/>
      <c r="L4349"/>
      <c r="M4349"/>
      <c r="N4349"/>
      <c r="O4349"/>
      <c r="P4349"/>
      <c r="Q4349" s="66"/>
      <c r="R4349" s="66"/>
    </row>
    <row r="4350" spans="7:18" x14ac:dyDescent="0.25">
      <c r="G4350"/>
      <c r="H4350"/>
      <c r="I4350"/>
      <c r="J4350"/>
      <c r="K4350"/>
      <c r="L4350"/>
      <c r="M4350"/>
      <c r="N4350"/>
      <c r="O4350"/>
      <c r="P4350"/>
      <c r="Q4350" s="66"/>
      <c r="R4350" s="66"/>
    </row>
    <row r="4351" spans="7:18" x14ac:dyDescent="0.25">
      <c r="G4351"/>
      <c r="H4351"/>
      <c r="I4351"/>
      <c r="J4351"/>
      <c r="K4351"/>
      <c r="L4351"/>
      <c r="M4351"/>
      <c r="N4351"/>
      <c r="O4351"/>
      <c r="P4351"/>
      <c r="Q4351" s="66"/>
      <c r="R4351" s="66"/>
    </row>
    <row r="4352" spans="7:18" x14ac:dyDescent="0.25">
      <c r="G4352"/>
      <c r="H4352"/>
      <c r="I4352"/>
      <c r="J4352"/>
      <c r="K4352"/>
      <c r="L4352"/>
      <c r="M4352"/>
      <c r="N4352"/>
      <c r="O4352"/>
      <c r="P4352"/>
      <c r="Q4352" s="66"/>
      <c r="R4352" s="66"/>
    </row>
    <row r="4353" spans="7:18" x14ac:dyDescent="0.25">
      <c r="G4353"/>
      <c r="H4353"/>
      <c r="I4353"/>
      <c r="J4353"/>
      <c r="K4353"/>
      <c r="L4353"/>
      <c r="M4353"/>
      <c r="N4353"/>
      <c r="O4353"/>
      <c r="P4353"/>
      <c r="Q4353" s="66"/>
      <c r="R4353" s="66"/>
    </row>
    <row r="4354" spans="7:18" x14ac:dyDescent="0.25">
      <c r="G4354"/>
      <c r="H4354"/>
      <c r="I4354"/>
      <c r="J4354"/>
      <c r="K4354"/>
      <c r="L4354"/>
      <c r="M4354"/>
      <c r="N4354"/>
      <c r="O4354"/>
      <c r="P4354"/>
      <c r="Q4354" s="66"/>
      <c r="R4354" s="66"/>
    </row>
    <row r="4355" spans="7:18" x14ac:dyDescent="0.25">
      <c r="G4355"/>
      <c r="H4355"/>
      <c r="I4355"/>
      <c r="J4355"/>
      <c r="K4355"/>
      <c r="L4355"/>
      <c r="M4355"/>
      <c r="N4355"/>
      <c r="O4355"/>
      <c r="P4355"/>
      <c r="Q4355" s="66"/>
      <c r="R4355" s="66"/>
    </row>
    <row r="4356" spans="7:18" x14ac:dyDescent="0.25">
      <c r="G4356"/>
      <c r="H4356"/>
      <c r="I4356"/>
      <c r="J4356"/>
      <c r="K4356"/>
      <c r="L4356"/>
      <c r="M4356"/>
      <c r="N4356"/>
      <c r="O4356"/>
      <c r="P4356"/>
      <c r="Q4356" s="66"/>
      <c r="R4356" s="66"/>
    </row>
    <row r="4357" spans="7:18" x14ac:dyDescent="0.25">
      <c r="G4357"/>
      <c r="H4357"/>
      <c r="I4357"/>
      <c r="J4357"/>
      <c r="K4357"/>
      <c r="L4357"/>
      <c r="M4357"/>
      <c r="N4357"/>
      <c r="O4357"/>
      <c r="P4357"/>
      <c r="Q4357" s="66"/>
      <c r="R4357" s="66"/>
    </row>
    <row r="4358" spans="7:18" x14ac:dyDescent="0.25">
      <c r="G4358"/>
      <c r="H4358"/>
      <c r="I4358"/>
      <c r="J4358"/>
      <c r="K4358"/>
      <c r="L4358"/>
      <c r="M4358"/>
      <c r="N4358"/>
      <c r="O4358"/>
      <c r="P4358"/>
      <c r="Q4358" s="66"/>
      <c r="R4358" s="66"/>
    </row>
    <row r="4359" spans="7:18" x14ac:dyDescent="0.25">
      <c r="G4359"/>
      <c r="H4359"/>
      <c r="I4359"/>
      <c r="J4359"/>
      <c r="K4359"/>
      <c r="L4359"/>
      <c r="M4359"/>
      <c r="N4359"/>
      <c r="O4359"/>
      <c r="P4359"/>
      <c r="Q4359" s="66"/>
      <c r="R4359" s="66"/>
    </row>
    <row r="4360" spans="7:18" x14ac:dyDescent="0.25">
      <c r="G4360"/>
      <c r="H4360"/>
      <c r="I4360"/>
      <c r="J4360"/>
      <c r="K4360"/>
      <c r="L4360"/>
      <c r="M4360"/>
      <c r="N4360"/>
      <c r="O4360"/>
      <c r="P4360"/>
      <c r="Q4360" s="66"/>
      <c r="R4360" s="66"/>
    </row>
    <row r="4361" spans="7:18" x14ac:dyDescent="0.25">
      <c r="G4361"/>
      <c r="H4361"/>
      <c r="I4361"/>
      <c r="J4361"/>
      <c r="K4361"/>
      <c r="L4361"/>
      <c r="M4361"/>
      <c r="N4361"/>
      <c r="O4361"/>
      <c r="P4361"/>
      <c r="Q4361" s="66"/>
      <c r="R4361" s="66"/>
    </row>
    <row r="4362" spans="7:18" x14ac:dyDescent="0.25">
      <c r="G4362"/>
      <c r="H4362"/>
      <c r="I4362"/>
      <c r="J4362"/>
      <c r="K4362"/>
      <c r="L4362"/>
      <c r="M4362"/>
      <c r="N4362"/>
      <c r="O4362"/>
      <c r="P4362"/>
      <c r="Q4362" s="66"/>
      <c r="R4362" s="66"/>
    </row>
    <row r="4363" spans="7:18" x14ac:dyDescent="0.25">
      <c r="G4363"/>
      <c r="H4363"/>
      <c r="I4363"/>
      <c r="J4363"/>
      <c r="K4363"/>
      <c r="L4363"/>
      <c r="M4363"/>
      <c r="N4363"/>
      <c r="O4363"/>
      <c r="P4363"/>
      <c r="Q4363" s="66"/>
      <c r="R4363" s="66"/>
    </row>
    <row r="4364" spans="7:18" x14ac:dyDescent="0.25">
      <c r="G4364"/>
      <c r="H4364"/>
      <c r="I4364"/>
      <c r="J4364"/>
      <c r="K4364"/>
      <c r="L4364"/>
      <c r="M4364"/>
      <c r="N4364"/>
      <c r="O4364"/>
      <c r="P4364"/>
      <c r="Q4364" s="66"/>
      <c r="R4364" s="66"/>
    </row>
    <row r="4365" spans="7:18" x14ac:dyDescent="0.25">
      <c r="G4365"/>
      <c r="H4365"/>
      <c r="I4365"/>
      <c r="J4365"/>
      <c r="K4365"/>
      <c r="L4365"/>
      <c r="M4365"/>
      <c r="N4365"/>
      <c r="O4365"/>
      <c r="P4365"/>
      <c r="Q4365" s="66"/>
      <c r="R4365" s="66"/>
    </row>
    <row r="4366" spans="7:18" x14ac:dyDescent="0.25">
      <c r="G4366"/>
      <c r="H4366"/>
      <c r="I4366"/>
      <c r="J4366"/>
      <c r="K4366"/>
      <c r="L4366"/>
      <c r="M4366"/>
      <c r="N4366"/>
      <c r="O4366"/>
      <c r="P4366"/>
      <c r="Q4366" s="66"/>
      <c r="R4366" s="66"/>
    </row>
    <row r="4367" spans="7:18" x14ac:dyDescent="0.25">
      <c r="G4367"/>
      <c r="H4367"/>
      <c r="I4367"/>
      <c r="J4367"/>
      <c r="K4367"/>
      <c r="L4367"/>
      <c r="M4367"/>
      <c r="N4367"/>
      <c r="O4367"/>
      <c r="P4367"/>
      <c r="Q4367" s="66"/>
      <c r="R4367" s="66"/>
    </row>
    <row r="4368" spans="7:18" x14ac:dyDescent="0.25">
      <c r="G4368"/>
      <c r="H4368"/>
      <c r="I4368"/>
      <c r="J4368"/>
      <c r="K4368"/>
      <c r="L4368"/>
      <c r="M4368"/>
      <c r="N4368"/>
      <c r="O4368"/>
      <c r="P4368"/>
      <c r="Q4368" s="66"/>
      <c r="R4368" s="66"/>
    </row>
    <row r="4369" spans="7:18" x14ac:dyDescent="0.25">
      <c r="G4369"/>
      <c r="H4369"/>
      <c r="I4369"/>
      <c r="J4369"/>
      <c r="K4369"/>
      <c r="L4369"/>
      <c r="M4369"/>
      <c r="N4369"/>
      <c r="O4369"/>
      <c r="P4369"/>
      <c r="Q4369" s="66"/>
      <c r="R4369" s="66"/>
    </row>
    <row r="4370" spans="7:18" x14ac:dyDescent="0.25">
      <c r="G4370"/>
      <c r="H4370"/>
      <c r="I4370"/>
      <c r="J4370"/>
      <c r="K4370"/>
      <c r="L4370"/>
      <c r="M4370"/>
      <c r="N4370"/>
      <c r="O4370"/>
      <c r="P4370"/>
      <c r="Q4370" s="66"/>
      <c r="R4370" s="66"/>
    </row>
    <row r="4371" spans="7:18" x14ac:dyDescent="0.25">
      <c r="G4371"/>
      <c r="H4371"/>
      <c r="I4371"/>
      <c r="J4371"/>
      <c r="K4371"/>
      <c r="L4371"/>
      <c r="M4371"/>
      <c r="N4371"/>
      <c r="O4371"/>
      <c r="P4371"/>
      <c r="Q4371" s="66"/>
      <c r="R4371" s="66"/>
    </row>
    <row r="4372" spans="7:18" x14ac:dyDescent="0.25">
      <c r="G4372"/>
      <c r="H4372"/>
      <c r="I4372"/>
      <c r="J4372"/>
      <c r="K4372"/>
      <c r="L4372"/>
      <c r="M4372"/>
      <c r="N4372"/>
      <c r="O4372"/>
      <c r="P4372"/>
      <c r="Q4372" s="66"/>
      <c r="R4372" s="66"/>
    </row>
    <row r="4373" spans="7:18" x14ac:dyDescent="0.25">
      <c r="G4373"/>
      <c r="H4373"/>
      <c r="I4373"/>
      <c r="J4373"/>
      <c r="K4373"/>
      <c r="L4373"/>
      <c r="M4373"/>
      <c r="N4373"/>
      <c r="O4373"/>
      <c r="P4373"/>
      <c r="Q4373" s="66"/>
      <c r="R4373" s="66"/>
    </row>
    <row r="4374" spans="7:18" x14ac:dyDescent="0.25">
      <c r="G4374"/>
      <c r="H4374"/>
      <c r="I4374"/>
      <c r="J4374"/>
      <c r="K4374"/>
      <c r="L4374"/>
      <c r="M4374"/>
      <c r="N4374"/>
      <c r="O4374"/>
      <c r="P4374"/>
      <c r="Q4374" s="66"/>
      <c r="R4374" s="66"/>
    </row>
    <row r="4375" spans="7:18" x14ac:dyDescent="0.25">
      <c r="G4375"/>
      <c r="H4375"/>
      <c r="I4375"/>
      <c r="J4375"/>
      <c r="K4375"/>
      <c r="L4375"/>
      <c r="M4375"/>
      <c r="N4375"/>
      <c r="O4375"/>
      <c r="P4375"/>
      <c r="Q4375" s="66"/>
      <c r="R4375" s="66"/>
    </row>
    <row r="4376" spans="7:18" x14ac:dyDescent="0.25">
      <c r="G4376"/>
      <c r="H4376"/>
      <c r="I4376"/>
      <c r="J4376"/>
      <c r="K4376"/>
      <c r="L4376"/>
      <c r="M4376"/>
      <c r="N4376"/>
      <c r="O4376"/>
      <c r="P4376"/>
      <c r="Q4376" s="66"/>
      <c r="R4376" s="66"/>
    </row>
    <row r="4377" spans="7:18" x14ac:dyDescent="0.25">
      <c r="G4377"/>
      <c r="H4377"/>
      <c r="I4377"/>
      <c r="J4377"/>
      <c r="K4377"/>
      <c r="L4377"/>
      <c r="M4377"/>
      <c r="N4377"/>
      <c r="O4377"/>
      <c r="P4377"/>
      <c r="Q4377" s="66"/>
      <c r="R4377" s="66"/>
    </row>
    <row r="4378" spans="7:18" x14ac:dyDescent="0.25">
      <c r="G4378"/>
      <c r="H4378"/>
      <c r="I4378"/>
      <c r="J4378"/>
      <c r="K4378"/>
      <c r="L4378"/>
      <c r="M4378"/>
      <c r="N4378"/>
      <c r="O4378"/>
      <c r="P4378"/>
      <c r="Q4378" s="66"/>
      <c r="R4378" s="66"/>
    </row>
    <row r="4379" spans="7:18" x14ac:dyDescent="0.25">
      <c r="G4379"/>
      <c r="H4379"/>
      <c r="I4379"/>
      <c r="J4379"/>
      <c r="K4379"/>
      <c r="L4379"/>
      <c r="M4379"/>
      <c r="N4379"/>
      <c r="O4379"/>
      <c r="P4379"/>
      <c r="Q4379" s="66"/>
      <c r="R4379" s="66"/>
    </row>
    <row r="4380" spans="7:18" x14ac:dyDescent="0.25">
      <c r="G4380"/>
      <c r="H4380"/>
      <c r="I4380"/>
      <c r="J4380"/>
      <c r="K4380"/>
      <c r="L4380"/>
      <c r="M4380"/>
      <c r="N4380"/>
      <c r="O4380"/>
      <c r="P4380"/>
      <c r="Q4380" s="66"/>
      <c r="R4380" s="66"/>
    </row>
    <row r="4381" spans="7:18" x14ac:dyDescent="0.25">
      <c r="G4381"/>
      <c r="H4381"/>
      <c r="I4381"/>
      <c r="J4381"/>
      <c r="K4381"/>
      <c r="L4381"/>
      <c r="M4381"/>
      <c r="N4381"/>
      <c r="O4381"/>
      <c r="P4381"/>
      <c r="Q4381" s="66"/>
      <c r="R4381" s="66"/>
    </row>
    <row r="4382" spans="7:18" x14ac:dyDescent="0.25">
      <c r="G4382"/>
      <c r="H4382"/>
      <c r="I4382"/>
      <c r="J4382"/>
      <c r="K4382"/>
      <c r="L4382"/>
      <c r="M4382"/>
      <c r="N4382"/>
      <c r="O4382"/>
      <c r="P4382"/>
      <c r="Q4382" s="66"/>
      <c r="R4382" s="66"/>
    </row>
    <row r="4383" spans="7:18" x14ac:dyDescent="0.25">
      <c r="G4383"/>
      <c r="H4383"/>
      <c r="I4383"/>
      <c r="J4383"/>
      <c r="K4383"/>
      <c r="L4383"/>
      <c r="M4383"/>
      <c r="N4383"/>
      <c r="O4383"/>
      <c r="P4383"/>
      <c r="Q4383" s="66"/>
      <c r="R4383" s="66"/>
    </row>
    <row r="4384" spans="7:18" x14ac:dyDescent="0.25">
      <c r="G4384"/>
      <c r="H4384"/>
      <c r="I4384"/>
      <c r="J4384"/>
      <c r="K4384"/>
      <c r="L4384"/>
      <c r="M4384"/>
      <c r="N4384"/>
      <c r="O4384"/>
      <c r="P4384"/>
      <c r="Q4384" s="66"/>
      <c r="R4384" s="66"/>
    </row>
    <row r="4385" spans="7:18" x14ac:dyDescent="0.25">
      <c r="G4385"/>
      <c r="H4385"/>
      <c r="I4385"/>
      <c r="J4385"/>
      <c r="K4385"/>
      <c r="L4385"/>
      <c r="M4385"/>
      <c r="N4385"/>
      <c r="O4385"/>
      <c r="P4385"/>
      <c r="Q4385" s="66"/>
      <c r="R4385" s="66"/>
    </row>
    <row r="4386" spans="7:18" x14ac:dyDescent="0.25">
      <c r="G4386"/>
      <c r="H4386"/>
      <c r="I4386"/>
      <c r="J4386"/>
      <c r="K4386"/>
      <c r="L4386"/>
      <c r="M4386"/>
      <c r="N4386"/>
      <c r="O4386"/>
      <c r="P4386"/>
      <c r="Q4386" s="66"/>
      <c r="R4386" s="66"/>
    </row>
    <row r="4387" spans="7:18" x14ac:dyDescent="0.25">
      <c r="G4387"/>
      <c r="H4387"/>
      <c r="I4387"/>
      <c r="J4387"/>
      <c r="K4387"/>
      <c r="L4387"/>
      <c r="M4387"/>
      <c r="N4387"/>
      <c r="O4387"/>
      <c r="P4387"/>
      <c r="Q4387" s="66"/>
      <c r="R4387" s="66"/>
    </row>
    <row r="4388" spans="7:18" x14ac:dyDescent="0.25">
      <c r="G4388"/>
      <c r="H4388"/>
      <c r="I4388"/>
      <c r="J4388"/>
      <c r="K4388"/>
      <c r="L4388"/>
      <c r="M4388"/>
      <c r="N4388"/>
      <c r="O4388"/>
      <c r="P4388"/>
      <c r="Q4388" s="66"/>
      <c r="R4388" s="66"/>
    </row>
    <row r="4389" spans="7:18" x14ac:dyDescent="0.25">
      <c r="G4389"/>
      <c r="H4389"/>
      <c r="I4389"/>
      <c r="J4389"/>
      <c r="K4389"/>
      <c r="L4389"/>
      <c r="M4389"/>
      <c r="N4389"/>
      <c r="O4389"/>
      <c r="P4389"/>
      <c r="Q4389" s="66"/>
      <c r="R4389" s="66"/>
    </row>
    <row r="4390" spans="7:18" x14ac:dyDescent="0.25">
      <c r="G4390"/>
      <c r="H4390"/>
      <c r="I4390"/>
      <c r="J4390"/>
      <c r="K4390"/>
      <c r="L4390"/>
      <c r="M4390"/>
      <c r="N4390"/>
      <c r="O4390"/>
      <c r="P4390"/>
      <c r="Q4390" s="66"/>
      <c r="R4390" s="66"/>
    </row>
    <row r="4391" spans="7:18" x14ac:dyDescent="0.25">
      <c r="G4391"/>
      <c r="H4391"/>
      <c r="I4391"/>
      <c r="J4391"/>
      <c r="K4391"/>
      <c r="L4391"/>
      <c r="M4391"/>
      <c r="N4391"/>
      <c r="O4391"/>
      <c r="P4391"/>
      <c r="Q4391" s="66"/>
      <c r="R4391" s="66"/>
    </row>
    <row r="4392" spans="7:18" x14ac:dyDescent="0.25">
      <c r="G4392"/>
      <c r="H4392"/>
      <c r="I4392"/>
      <c r="J4392"/>
      <c r="K4392"/>
      <c r="L4392"/>
      <c r="M4392"/>
      <c r="N4392"/>
      <c r="O4392"/>
      <c r="P4392"/>
      <c r="Q4392" s="66"/>
      <c r="R4392" s="66"/>
    </row>
    <row r="4393" spans="7:18" x14ac:dyDescent="0.25">
      <c r="G4393"/>
      <c r="H4393"/>
      <c r="I4393"/>
      <c r="J4393"/>
      <c r="K4393"/>
      <c r="L4393"/>
      <c r="M4393"/>
      <c r="N4393"/>
      <c r="O4393"/>
      <c r="P4393"/>
      <c r="Q4393" s="66"/>
      <c r="R4393" s="66"/>
    </row>
    <row r="4394" spans="7:18" x14ac:dyDescent="0.25">
      <c r="G4394"/>
      <c r="H4394"/>
      <c r="I4394"/>
      <c r="J4394"/>
      <c r="K4394"/>
      <c r="L4394"/>
      <c r="M4394"/>
      <c r="N4394"/>
      <c r="O4394"/>
      <c r="P4394"/>
      <c r="Q4394" s="66"/>
      <c r="R4394" s="66"/>
    </row>
    <row r="4395" spans="7:18" x14ac:dyDescent="0.25">
      <c r="G4395"/>
      <c r="H4395"/>
      <c r="I4395"/>
      <c r="J4395"/>
      <c r="K4395"/>
      <c r="L4395"/>
      <c r="M4395"/>
      <c r="N4395"/>
      <c r="O4395"/>
      <c r="P4395"/>
      <c r="Q4395" s="66"/>
      <c r="R4395" s="66"/>
    </row>
    <row r="4396" spans="7:18" x14ac:dyDescent="0.25">
      <c r="G4396"/>
      <c r="H4396"/>
      <c r="I4396"/>
      <c r="J4396"/>
      <c r="K4396"/>
      <c r="L4396"/>
      <c r="M4396"/>
      <c r="N4396"/>
      <c r="O4396"/>
      <c r="P4396"/>
      <c r="Q4396" s="66"/>
      <c r="R4396" s="66"/>
    </row>
    <row r="4397" spans="7:18" x14ac:dyDescent="0.25">
      <c r="G4397"/>
      <c r="H4397"/>
      <c r="I4397"/>
      <c r="J4397"/>
      <c r="K4397"/>
      <c r="L4397"/>
      <c r="M4397"/>
      <c r="N4397"/>
      <c r="O4397"/>
      <c r="P4397"/>
      <c r="Q4397" s="66"/>
      <c r="R4397" s="66"/>
    </row>
    <row r="4398" spans="7:18" x14ac:dyDescent="0.25">
      <c r="G4398"/>
      <c r="H4398"/>
      <c r="I4398"/>
      <c r="J4398"/>
      <c r="K4398"/>
      <c r="L4398"/>
      <c r="M4398"/>
      <c r="N4398"/>
      <c r="O4398"/>
      <c r="P4398"/>
      <c r="Q4398" s="66"/>
      <c r="R4398" s="66"/>
    </row>
    <row r="4399" spans="7:18" x14ac:dyDescent="0.25">
      <c r="G4399"/>
      <c r="H4399"/>
      <c r="I4399"/>
      <c r="J4399"/>
      <c r="K4399"/>
      <c r="L4399"/>
      <c r="M4399"/>
      <c r="N4399"/>
      <c r="O4399"/>
      <c r="P4399"/>
      <c r="Q4399" s="66"/>
      <c r="R4399" s="66"/>
    </row>
    <row r="4400" spans="7:18" x14ac:dyDescent="0.25">
      <c r="G4400"/>
      <c r="H4400"/>
      <c r="I4400"/>
      <c r="J4400"/>
      <c r="K4400"/>
      <c r="L4400"/>
      <c r="M4400"/>
      <c r="N4400"/>
      <c r="O4400"/>
      <c r="P4400"/>
      <c r="Q4400" s="66"/>
      <c r="R4400" s="66"/>
    </row>
    <row r="4401" spans="7:18" x14ac:dyDescent="0.25">
      <c r="G4401"/>
      <c r="H4401"/>
      <c r="I4401"/>
      <c r="J4401"/>
      <c r="K4401"/>
      <c r="L4401"/>
      <c r="M4401"/>
      <c r="N4401"/>
      <c r="O4401"/>
      <c r="P4401"/>
      <c r="Q4401" s="66"/>
      <c r="R4401" s="66"/>
    </row>
    <row r="4402" spans="7:18" x14ac:dyDescent="0.25">
      <c r="G4402"/>
      <c r="H4402"/>
      <c r="I4402"/>
      <c r="J4402"/>
      <c r="K4402"/>
      <c r="L4402"/>
      <c r="M4402"/>
      <c r="N4402"/>
      <c r="O4402"/>
      <c r="P4402"/>
      <c r="Q4402" s="66"/>
      <c r="R4402" s="66"/>
    </row>
    <row r="4403" spans="7:18" x14ac:dyDescent="0.25">
      <c r="G4403"/>
      <c r="H4403"/>
      <c r="I4403"/>
      <c r="J4403"/>
      <c r="K4403"/>
      <c r="L4403"/>
      <c r="M4403"/>
      <c r="N4403"/>
      <c r="O4403"/>
      <c r="P4403"/>
      <c r="Q4403" s="66"/>
      <c r="R4403" s="66"/>
    </row>
    <row r="4404" spans="7:18" x14ac:dyDescent="0.25">
      <c r="G4404"/>
      <c r="H4404"/>
      <c r="I4404"/>
      <c r="J4404"/>
      <c r="K4404"/>
      <c r="L4404"/>
      <c r="M4404"/>
      <c r="N4404"/>
      <c r="O4404"/>
      <c r="P4404"/>
      <c r="Q4404" s="66"/>
      <c r="R4404" s="66"/>
    </row>
    <row r="4405" spans="7:18" x14ac:dyDescent="0.25">
      <c r="G4405"/>
      <c r="H4405"/>
      <c r="I4405"/>
      <c r="J4405"/>
      <c r="K4405"/>
      <c r="L4405"/>
      <c r="M4405"/>
      <c r="N4405"/>
      <c r="O4405"/>
      <c r="P4405"/>
      <c r="Q4405" s="66"/>
      <c r="R4405" s="66"/>
    </row>
    <row r="4406" spans="7:18" x14ac:dyDescent="0.25">
      <c r="G4406"/>
      <c r="H4406"/>
      <c r="I4406"/>
      <c r="J4406"/>
      <c r="K4406"/>
      <c r="L4406"/>
      <c r="M4406"/>
      <c r="N4406"/>
      <c r="O4406"/>
      <c r="P4406"/>
      <c r="Q4406" s="66"/>
      <c r="R4406" s="66"/>
    </row>
    <row r="4407" spans="7:18" x14ac:dyDescent="0.25">
      <c r="G4407"/>
      <c r="H4407"/>
      <c r="I4407"/>
      <c r="J4407"/>
      <c r="K4407"/>
      <c r="L4407"/>
      <c r="M4407"/>
      <c r="N4407"/>
      <c r="O4407"/>
      <c r="P4407"/>
      <c r="Q4407" s="66"/>
      <c r="R4407" s="66"/>
    </row>
    <row r="4408" spans="7:18" x14ac:dyDescent="0.25">
      <c r="G4408"/>
      <c r="H4408"/>
      <c r="I4408"/>
      <c r="J4408"/>
      <c r="K4408"/>
      <c r="L4408"/>
      <c r="M4408"/>
      <c r="N4408"/>
      <c r="O4408"/>
      <c r="P4408"/>
      <c r="Q4408" s="66"/>
      <c r="R4408" s="66"/>
    </row>
    <row r="4409" spans="7:18" x14ac:dyDescent="0.25">
      <c r="G4409"/>
      <c r="H4409"/>
      <c r="I4409"/>
      <c r="J4409"/>
      <c r="K4409"/>
      <c r="L4409"/>
      <c r="M4409"/>
      <c r="N4409"/>
      <c r="O4409"/>
      <c r="P4409"/>
      <c r="Q4409" s="66"/>
      <c r="R4409" s="66"/>
    </row>
    <row r="4410" spans="7:18" x14ac:dyDescent="0.25">
      <c r="G4410"/>
      <c r="H4410"/>
      <c r="I4410"/>
      <c r="J4410"/>
      <c r="K4410"/>
      <c r="L4410"/>
      <c r="M4410"/>
      <c r="N4410"/>
      <c r="O4410"/>
      <c r="P4410"/>
      <c r="Q4410" s="66"/>
      <c r="R4410" s="66"/>
    </row>
    <row r="4411" spans="7:18" x14ac:dyDescent="0.25">
      <c r="G4411"/>
      <c r="H4411"/>
      <c r="I4411"/>
      <c r="J4411"/>
      <c r="K4411"/>
      <c r="L4411"/>
      <c r="M4411"/>
      <c r="N4411"/>
      <c r="O4411"/>
      <c r="P4411"/>
      <c r="Q4411" s="66"/>
      <c r="R4411" s="66"/>
    </row>
    <row r="4412" spans="7:18" x14ac:dyDescent="0.25">
      <c r="G4412"/>
      <c r="H4412"/>
      <c r="I4412"/>
      <c r="J4412"/>
      <c r="K4412"/>
      <c r="L4412"/>
      <c r="M4412"/>
      <c r="N4412"/>
      <c r="O4412"/>
      <c r="P4412"/>
      <c r="Q4412" s="66"/>
      <c r="R4412" s="66"/>
    </row>
    <row r="4413" spans="7:18" x14ac:dyDescent="0.25">
      <c r="G4413"/>
      <c r="H4413"/>
      <c r="I4413"/>
      <c r="J4413"/>
      <c r="K4413"/>
      <c r="L4413"/>
      <c r="M4413"/>
      <c r="N4413"/>
      <c r="O4413"/>
      <c r="P4413"/>
      <c r="Q4413" s="66"/>
      <c r="R4413" s="66"/>
    </row>
    <row r="4414" spans="7:18" x14ac:dyDescent="0.25">
      <c r="G4414"/>
      <c r="H4414"/>
      <c r="I4414"/>
      <c r="J4414"/>
      <c r="K4414"/>
      <c r="L4414"/>
      <c r="M4414"/>
      <c r="N4414"/>
      <c r="O4414"/>
      <c r="P4414"/>
      <c r="Q4414" s="66"/>
      <c r="R4414" s="66"/>
    </row>
    <row r="4415" spans="7:18" x14ac:dyDescent="0.25">
      <c r="G4415"/>
      <c r="H4415"/>
      <c r="I4415"/>
      <c r="J4415"/>
      <c r="K4415"/>
      <c r="L4415"/>
      <c r="M4415"/>
      <c r="N4415"/>
      <c r="O4415"/>
      <c r="P4415"/>
      <c r="Q4415" s="66"/>
      <c r="R4415" s="66"/>
    </row>
    <row r="4416" spans="7:18" x14ac:dyDescent="0.25">
      <c r="G4416"/>
      <c r="H4416"/>
      <c r="I4416"/>
      <c r="J4416"/>
      <c r="K4416"/>
      <c r="L4416"/>
      <c r="M4416"/>
      <c r="N4416"/>
      <c r="O4416"/>
      <c r="P4416"/>
      <c r="Q4416" s="66"/>
      <c r="R4416" s="66"/>
    </row>
    <row r="4417" spans="7:18" x14ac:dyDescent="0.25">
      <c r="G4417"/>
      <c r="H4417"/>
      <c r="I4417"/>
      <c r="J4417"/>
      <c r="K4417"/>
      <c r="L4417"/>
      <c r="M4417"/>
      <c r="N4417"/>
      <c r="O4417"/>
      <c r="P4417"/>
      <c r="Q4417" s="66"/>
      <c r="R4417" s="66"/>
    </row>
    <row r="4418" spans="7:18" x14ac:dyDescent="0.25">
      <c r="G4418"/>
      <c r="H4418"/>
      <c r="I4418"/>
      <c r="J4418"/>
      <c r="K4418"/>
      <c r="L4418"/>
      <c r="M4418"/>
      <c r="N4418"/>
      <c r="O4418"/>
      <c r="P4418"/>
      <c r="Q4418" s="66"/>
      <c r="R4418" s="66"/>
    </row>
    <row r="4419" spans="7:18" x14ac:dyDescent="0.25">
      <c r="G4419"/>
      <c r="H4419"/>
      <c r="I4419"/>
      <c r="J4419"/>
      <c r="K4419"/>
      <c r="L4419"/>
      <c r="M4419"/>
      <c r="N4419"/>
      <c r="O4419"/>
      <c r="P4419"/>
      <c r="Q4419" s="66"/>
      <c r="R4419" s="66"/>
    </row>
    <row r="4420" spans="7:18" x14ac:dyDescent="0.25">
      <c r="G4420"/>
      <c r="H4420"/>
      <c r="I4420"/>
      <c r="J4420"/>
      <c r="K4420"/>
      <c r="L4420"/>
      <c r="M4420"/>
      <c r="N4420"/>
      <c r="O4420"/>
      <c r="P4420"/>
      <c r="Q4420" s="66"/>
      <c r="R4420" s="66"/>
    </row>
    <row r="4421" spans="7:18" x14ac:dyDescent="0.25">
      <c r="G4421"/>
      <c r="H4421"/>
      <c r="I4421"/>
      <c r="J4421"/>
      <c r="K4421"/>
      <c r="L4421"/>
      <c r="M4421"/>
      <c r="N4421"/>
      <c r="O4421"/>
      <c r="P4421"/>
      <c r="Q4421" s="66"/>
      <c r="R4421" s="66"/>
    </row>
    <row r="4422" spans="7:18" x14ac:dyDescent="0.25">
      <c r="G4422"/>
      <c r="H4422"/>
      <c r="I4422"/>
      <c r="J4422"/>
      <c r="K4422"/>
      <c r="L4422"/>
      <c r="M4422"/>
      <c r="N4422"/>
      <c r="O4422"/>
      <c r="P4422"/>
      <c r="Q4422" s="66"/>
      <c r="R4422" s="66"/>
    </row>
    <row r="4423" spans="7:18" x14ac:dyDescent="0.25">
      <c r="G4423"/>
      <c r="H4423"/>
      <c r="I4423"/>
      <c r="J4423"/>
      <c r="K4423"/>
      <c r="L4423"/>
      <c r="M4423"/>
      <c r="N4423"/>
      <c r="O4423"/>
      <c r="P4423"/>
      <c r="Q4423" s="66"/>
      <c r="R4423" s="66"/>
    </row>
    <row r="4424" spans="7:18" x14ac:dyDescent="0.25">
      <c r="G4424"/>
      <c r="H4424"/>
      <c r="I4424"/>
      <c r="J4424"/>
      <c r="K4424"/>
      <c r="L4424"/>
      <c r="M4424"/>
      <c r="N4424"/>
      <c r="O4424"/>
      <c r="P4424"/>
      <c r="Q4424" s="66"/>
      <c r="R4424" s="66"/>
    </row>
    <row r="4425" spans="7:18" x14ac:dyDescent="0.25">
      <c r="G4425"/>
      <c r="H4425"/>
      <c r="I4425"/>
      <c r="J4425"/>
      <c r="K4425"/>
      <c r="L4425"/>
      <c r="M4425"/>
      <c r="N4425"/>
      <c r="O4425"/>
      <c r="P4425"/>
      <c r="Q4425" s="66"/>
      <c r="R4425" s="66"/>
    </row>
  </sheetData>
  <sheetProtection algorithmName="SHA-512" hashValue="aYRq788TLb/UF526FMgwCbplecrEhA3ULagmbjHtM0c+OaQouc2FQaHqN43SIa1cLNvGsTUzjBPzZA2jqgIHCA==" saltValue="aJ99QKN+msrT6YoBb+mNYw==" spinCount="100000" sheet="1" selectLockedCells="1"/>
  <hyperlinks>
    <hyperlink ref="T18" r:id="rId1" display="mailto:natalia.henriques@adrepes.pt" xr:uid="{775482BE-8F89-4CFC-A146-5E5E78B8233F}"/>
    <hyperlink ref="T22" r:id="rId2" xr:uid="{98E9E00C-DD9D-4FA8-9E79-91E08A450D51}"/>
    <hyperlink ref="T13" r:id="rId3" xr:uid="{3C24E91A-205C-434D-8145-AA63ABC479D9}"/>
    <hyperlink ref="T17" r:id="rId4" xr:uid="{16C6E268-D350-4B0C-AFAC-E5FC9732B6AA}"/>
    <hyperlink ref="T3" r:id="rId5" xr:uid="{587BB291-3D5C-41C5-A380-4B74514E876F}"/>
    <hyperlink ref="T21" r:id="rId6" xr:uid="{C8889F3F-4591-4955-B165-2C50FBF68F98}"/>
    <hyperlink ref="T15" r:id="rId7" xr:uid="{99B26EF7-3C9A-4F52-8BAF-09A4592C0A00}"/>
    <hyperlink ref="T11" r:id="rId8" xr:uid="{49025FC3-9D2B-45C8-B37F-6FA4826E64D9}"/>
    <hyperlink ref="T8" r:id="rId9" xr:uid="{F2D81FDD-122D-40F2-A0EE-913559CDBCFD}"/>
    <hyperlink ref="T12" r:id="rId10" xr:uid="{4535F799-553C-4FF9-B062-E87A29E8BE6F}"/>
    <hyperlink ref="T20" r:id="rId11" xr:uid="{20B03FF6-C2CF-448F-970F-AA7D6325C1C7}"/>
    <hyperlink ref="T14" r:id="rId12" xr:uid="{0E591AE1-5B61-4F72-8EB2-B808A806661C}"/>
    <hyperlink ref="T19" r:id="rId13" xr:uid="{3310BB3C-7CFA-49D4-9ADA-7ABA67185234}"/>
    <hyperlink ref="T25" r:id="rId14" display="mailto:adeliacor@sapo.pt" xr:uid="{C75D2FEB-DF80-461A-9AE4-F718CC18E8C3}"/>
    <hyperlink ref="T26" r:id="rId15" xr:uid="{95DD19C4-3360-4808-B769-D4FCF02240AE}"/>
    <hyperlink ref="T24" r:id="rId16" xr:uid="{DCA72E86-CEA0-4101-A683-BCC1A784B2F8}"/>
    <hyperlink ref="T4" r:id="rId17" xr:uid="{FB1928AF-262F-42F7-8CA6-5B674D82855A}"/>
    <hyperlink ref="T10" r:id="rId18" xr:uid="{C0D80B94-E918-431E-888E-D8E6C3492C2E}"/>
    <hyperlink ref="T16" r:id="rId19" xr:uid="{68C01F74-FC02-471B-9E35-EFB35CF6CDC6}"/>
    <hyperlink ref="T7" r:id="rId20" xr:uid="{C8CB707F-FD9A-45F2-A4C2-2525E4BAE509}"/>
    <hyperlink ref="T5" r:id="rId21" xr:uid="{C9CE3761-C41C-4174-A827-6AF3138C0124}"/>
    <hyperlink ref="T9" r:id="rId22" xr:uid="{6A344797-4864-480B-AC2A-BDBAF1D37BA1}"/>
    <hyperlink ref="T2" r:id="rId23" xr:uid="{95349480-6F60-4F8D-9F8A-D579656DE5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Formulario</vt:lpstr>
      <vt:lpstr>BD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</cp:lastModifiedBy>
  <dcterms:created xsi:type="dcterms:W3CDTF">2020-03-23T21:32:40Z</dcterms:created>
  <dcterms:modified xsi:type="dcterms:W3CDTF">2020-06-24T14:54:39Z</dcterms:modified>
</cp:coreProperties>
</file>